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Report" sheetId="1" r:id="rId1"/>
    <sheet name="Improvement Indicators" sheetId="2" r:id="rId2"/>
    <sheet name="audit" sheetId="3" r:id="rId3"/>
  </sheets>
  <definedNames>
    <definedName name="Action">'Report'!$W$2:$W$6</definedName>
    <definedName name="Admin">'Report'!$Y$2:$Y$6</definedName>
    <definedName name="Agree">'Report'!$O$2:$O$3</definedName>
    <definedName name="Category">'Report'!$X$2:$X$8</definedName>
    <definedName name="CM">'Report'!$AE$2:$AE$9</definedName>
    <definedName name="Discuss">'Report'!$U$2:$U$4</definedName>
    <definedName name="Display">'Report'!$AB$2:$AB$8</definedName>
    <definedName name="Interpretation">'Report'!$AC$2:$AC$17</definedName>
    <definedName name="NICU">'Report'!$R$2:$R$4</definedName>
    <definedName name="Outcome">'Report'!$T$2:$T$7</definedName>
    <definedName name="Parameters">'Report'!$Z$2:$Z$13</definedName>
    <definedName name="_xlnm.Print_Area" localSheetId="2">'audit'!$B$1:$AI$40</definedName>
    <definedName name="Quality">'Report'!$V$2:$V$5</definedName>
    <definedName name="Reason">'Report'!$P$2:$P$8</definedName>
    <definedName name="Recording_Quality">'Report'!$AA$2:$AA$4</definedName>
    <definedName name="ScnOut">'Report'!$Q$2:$Q$7</definedName>
    <definedName name="Standard">'Report'!$N$2:$N$3</definedName>
    <definedName name="Strategy">'Report'!$AD$2:$AD$17</definedName>
    <definedName name="Transducer">'Report'!$S$2:$S$6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sz val="8"/>
            <rFont val="Tahoma"/>
            <family val="2"/>
          </rPr>
          <t xml:space="preserve">Baby's corrected age on date of test in whole weeks (based on normal full term of 40 weeks).
Example: Born at 37 weeks, tested at 4 weeks old, corrected age 
= 37 - 40 + 4 = 1
</t>
        </r>
      </text>
    </comment>
    <comment ref="D2" authorId="0">
      <text>
        <r>
          <rPr>
            <sz val="8"/>
            <rFont val="Tahoma"/>
            <family val="2"/>
          </rPr>
          <t xml:space="preserve">Use this to note anything of relevence e.g. atresia, restless baby, sedation tymp results, etc.
</t>
        </r>
      </text>
    </comment>
    <comment ref="M24" authorId="0">
      <text>
        <r>
          <rPr>
            <sz val="8"/>
            <rFont val="Tahoma"/>
            <family val="2"/>
          </rPr>
          <t xml:space="preserve">E.g &gt;85/present
</t>
        </r>
      </text>
    </comment>
    <comment ref="H24" authorId="0">
      <text>
        <r>
          <rPr>
            <sz val="8"/>
            <rFont val="Tahoma"/>
            <family val="2"/>
          </rPr>
          <t xml:space="preserve">E.g &gt;85/present
</t>
        </r>
      </text>
    </comment>
  </commentList>
</comments>
</file>

<file path=xl/sharedStrings.xml><?xml version="1.0" encoding="utf-8"?>
<sst xmlns="http://schemas.openxmlformats.org/spreadsheetml/2006/main" count="347" uniqueCount="270">
  <si>
    <t>Display</t>
  </si>
  <si>
    <t>Interpretation</t>
  </si>
  <si>
    <t>Labelled inconclusive but is CR</t>
  </si>
  <si>
    <t>Labelled inconclusive but is RA</t>
  </si>
  <si>
    <t>Threshold recorded as = when should be &lt;=</t>
  </si>
  <si>
    <t>Inaccurate or doubtful peak labelling</t>
  </si>
  <si>
    <t>Many thresholds &lt;=</t>
  </si>
  <si>
    <t>CM</t>
  </si>
  <si>
    <t>For Tester Use</t>
  </si>
  <si>
    <t xml:space="preserve">Case ID </t>
  </si>
  <si>
    <t>RIGHT EAR</t>
  </si>
  <si>
    <t>1k</t>
  </si>
  <si>
    <t>2k</t>
  </si>
  <si>
    <t xml:space="preserve">4k </t>
  </si>
  <si>
    <t>LEFT EAR</t>
  </si>
  <si>
    <t>0.5k</t>
  </si>
  <si>
    <t>Date review returned to site</t>
  </si>
  <si>
    <t>Site/Dept</t>
  </si>
  <si>
    <t>Tester</t>
  </si>
  <si>
    <t>Discharge</t>
  </si>
  <si>
    <t>CM Interpretation doubtful</t>
  </si>
  <si>
    <t>OK</t>
  </si>
  <si>
    <t>PCHI management</t>
  </si>
  <si>
    <t>Further ABR</t>
  </si>
  <si>
    <t>n agree</t>
  </si>
  <si>
    <t>n disagree</t>
  </si>
  <si>
    <t>% agree</t>
  </si>
  <si>
    <t>Outcome measures</t>
  </si>
  <si>
    <t>BC would be helpful</t>
  </si>
  <si>
    <t>Hover mouse over cells with red corner to view comment</t>
  </si>
  <si>
    <t>ABR THRESHOLDS in dBnHL</t>
  </si>
  <si>
    <t>Category</t>
  </si>
  <si>
    <t>Improvement indicator</t>
  </si>
  <si>
    <t>Number of improvement indicators in each category</t>
  </si>
  <si>
    <t>No of categories</t>
  </si>
  <si>
    <t>thresholds</t>
  </si>
  <si>
    <t>Improvement indicators</t>
  </si>
  <si>
    <t>Air Conduction</t>
  </si>
  <si>
    <t>Bone Conduction</t>
  </si>
  <si>
    <t>General / other Reviewer comments</t>
  </si>
  <si>
    <t>Click</t>
  </si>
  <si>
    <t>Rep rate not optimal</t>
  </si>
  <si>
    <t>Exceeded max level with inserts</t>
  </si>
  <si>
    <t>Time window not optimal</t>
  </si>
  <si>
    <t>Filters not optimal</t>
  </si>
  <si>
    <t>Display aspect ratio outside recommended range</t>
  </si>
  <si>
    <t>Display aspect ratio not optimal for these waveforms</t>
  </si>
  <si>
    <t>Masking - none or insufficient level when needed</t>
  </si>
  <si>
    <t>Excessive electrical noise apparent</t>
  </si>
  <si>
    <t>Patient identifying details not removed from printout</t>
  </si>
  <si>
    <t>Not replicated at levels defining the threshold</t>
  </si>
  <si>
    <t>nHL to eHL correction incorrect</t>
  </si>
  <si>
    <t>Too many Inc traces at different levels</t>
  </si>
  <si>
    <t>Lack of gold standard on each ear (AC and/or BC)</t>
  </si>
  <si>
    <t>A further 2 waveforms, added pairwise needed to resolve Inc</t>
  </si>
  <si>
    <t>Reviewer explanations may be added as comments -</t>
  </si>
  <si>
    <t>Indicator</t>
  </si>
  <si>
    <t>If masking was used add (M) after the result e.g. =40(M)</t>
  </si>
  <si>
    <t>Notes:</t>
  </si>
  <si>
    <t>tester - result:</t>
  </si>
  <si>
    <t>reviewer - result:</t>
  </si>
  <si>
    <t>Discharged but discharge level not reached</t>
  </si>
  <si>
    <t>Gap between CRs that define gold standard threshold is &gt;10dB</t>
  </si>
  <si>
    <t>Date of test (dd/mm/yyyy)</t>
  </si>
  <si>
    <t>reviewer</t>
  </si>
  <si>
    <t>No of improvement indicators</t>
  </si>
  <si>
    <t>Date of next appt if any</t>
  </si>
  <si>
    <t>Reason for test</t>
  </si>
  <si>
    <t>NCR bilateral</t>
  </si>
  <si>
    <t>NCR unilateral L</t>
  </si>
  <si>
    <t>NCR unilateral R</t>
  </si>
  <si>
    <t>CR bilateral</t>
  </si>
  <si>
    <t>Newborn screen referral</t>
  </si>
  <si>
    <t>Atresia</t>
  </si>
  <si>
    <t>Meningitis</t>
  </si>
  <si>
    <t>Other high risk</t>
  </si>
  <si>
    <t>Newborn Screen outcome</t>
  </si>
  <si>
    <t>Parental concern</t>
  </si>
  <si>
    <t>Professional concern</t>
  </si>
  <si>
    <t>&lt;=50 is taken as 'agreeing within 10dB' with =50 but</t>
  </si>
  <si>
    <t>By convention,</t>
  </si>
  <si>
    <t>&lt;=55 (or more) is taken as not agreeing with =55 (or more)</t>
  </si>
  <si>
    <t>Use =,  &lt;=, or &gt; prefix</t>
  </si>
  <si>
    <t>OK/None</t>
  </si>
  <si>
    <t>ABR repeat</t>
  </si>
  <si>
    <t>Poor/Unsatisfactory</t>
  </si>
  <si>
    <t xml:space="preserve">Review at 8m </t>
  </si>
  <si>
    <t>Action required beyond planned?</t>
  </si>
  <si>
    <t>ABR quality judgement</t>
  </si>
  <si>
    <t>Reviewer name</t>
  </si>
  <si>
    <t>No screen</t>
  </si>
  <si>
    <t>Date sent for review</t>
  </si>
  <si>
    <t>Outcome of ABR/any further action</t>
  </si>
  <si>
    <t>Corrected Age at test (weeks)</t>
  </si>
  <si>
    <t>reviewer - agree within 10dB?</t>
  </si>
  <si>
    <t>No run with tube clamped when CM looks present</t>
  </si>
  <si>
    <t>Gold standard?</t>
  </si>
  <si>
    <t>Gold std requires = some threshold (or &lt;=30eHL AC4kHz)</t>
  </si>
  <si>
    <t>Discussed with tester? yes/no</t>
  </si>
  <si>
    <t>Over 48 hr in NICU/SCBU  -  yes/no</t>
  </si>
  <si>
    <t>Other</t>
  </si>
  <si>
    <t>Click/CM</t>
  </si>
  <si>
    <t>Blocking period or appearance inappropriate</t>
  </si>
  <si>
    <t>Labelled CR but is inconclusive</t>
  </si>
  <si>
    <t>Labelled CR but is RA</t>
  </si>
  <si>
    <t xml:space="preserve">Labelled RA but is inconclusive </t>
  </si>
  <si>
    <t>More than 2 traces overlaid</t>
  </si>
  <si>
    <t>Other frequencies would be helpful</t>
  </si>
  <si>
    <t>Clicks would be helpful</t>
  </si>
  <si>
    <t>Unnecessary replication at levels not defining threshold</t>
  </si>
  <si>
    <t>Waveforms (each polarity) must be replicated but were not</t>
  </si>
  <si>
    <t>Click ABR at same level needed for interpretation</t>
  </si>
  <si>
    <t>Select Transducer</t>
  </si>
  <si>
    <t>Yes</t>
  </si>
  <si>
    <t>No</t>
  </si>
  <si>
    <t>Select</t>
  </si>
  <si>
    <t>Select Outcome</t>
  </si>
  <si>
    <t>Select Quality</t>
  </si>
  <si>
    <t>Select Action</t>
  </si>
  <si>
    <t>Select Screen Outcome</t>
  </si>
  <si>
    <t>Select Reason</t>
  </si>
  <si>
    <t>ABR AC Transducer / Stim Type</t>
  </si>
  <si>
    <t>Insert / Pips</t>
  </si>
  <si>
    <t>Insert / Chirps</t>
  </si>
  <si>
    <t>TDH / Pips</t>
  </si>
  <si>
    <t>TDH / Chirps</t>
  </si>
  <si>
    <t>This page lists the available improvement indicators to make finding the one you need easier</t>
  </si>
  <si>
    <t>Labelled RA but is CR</t>
  </si>
  <si>
    <t>Gain/artefact reject level not optimal</t>
  </si>
  <si>
    <t>Should test to lower level (eg in UHL or on BC to define ABG)</t>
  </si>
  <si>
    <t>Agree within 10dB also requires agreement with standard</t>
  </si>
  <si>
    <t>Q3</t>
  </si>
  <si>
    <t>D1</t>
  </si>
  <si>
    <t>D2</t>
  </si>
  <si>
    <t>D3</t>
  </si>
  <si>
    <t>D6</t>
  </si>
  <si>
    <t>I1</t>
  </si>
  <si>
    <t>I2</t>
  </si>
  <si>
    <t>I3</t>
  </si>
  <si>
    <t>I6</t>
  </si>
  <si>
    <t>I8</t>
  </si>
  <si>
    <t>I9</t>
  </si>
  <si>
    <t>I10</t>
  </si>
  <si>
    <t>I11</t>
  </si>
  <si>
    <t>I12</t>
  </si>
  <si>
    <t>I13</t>
  </si>
  <si>
    <t>I15</t>
  </si>
  <si>
    <t>I16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</si>
  <si>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</si>
  <si>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</si>
  <si>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</si>
  <si>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</si>
  <si>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</si>
  <si>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</si>
  <si>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</si>
  <si>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</si>
  <si>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</si>
  <si>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</si>
  <si>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</si>
  <si>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C1</t>
  </si>
  <si>
    <t>C2</t>
  </si>
  <si>
    <t>C3</t>
  </si>
  <si>
    <t>C4</t>
  </si>
  <si>
    <t>C5</t>
  </si>
  <si>
    <t>C6</t>
  </si>
  <si>
    <t>C7</t>
  </si>
  <si>
    <t>Dates</t>
  </si>
  <si>
    <t>Improvement Indicators Recorded</t>
  </si>
  <si>
    <t>Date test sent for review</t>
  </si>
  <si>
    <t>Days between testing and sending</t>
  </si>
  <si>
    <t>Days between received and returned to site</t>
  </si>
  <si>
    <t>Reviewer No. agree</t>
  </si>
  <si>
    <t>Reviewer No. disagree</t>
  </si>
  <si>
    <t>Reviewer % agree</t>
  </si>
  <si>
    <t>No. of categories</t>
  </si>
  <si>
    <t>No. of improvement indicators</t>
  </si>
  <si>
    <t>Reviewer</t>
  </si>
  <si>
    <t>Code</t>
  </si>
  <si>
    <t>S</t>
  </si>
  <si>
    <t>Q</t>
  </si>
  <si>
    <t>D</t>
  </si>
  <si>
    <t>I</t>
  </si>
  <si>
    <t>T</t>
  </si>
  <si>
    <t>C</t>
  </si>
  <si>
    <t>Case ID</t>
  </si>
  <si>
    <t>Admin</t>
  </si>
  <si>
    <t>No Case ID</t>
  </si>
  <si>
    <t>Incomplete future strategy info</t>
  </si>
  <si>
    <t>Incomplete intended management info</t>
  </si>
  <si>
    <t>Reason</t>
  </si>
  <si>
    <t>Outcome</t>
  </si>
  <si>
    <t>NICU</t>
  </si>
  <si>
    <t>Transducer</t>
  </si>
  <si>
    <t>ScnOut</t>
  </si>
  <si>
    <t>Discuss</t>
  </si>
  <si>
    <t>Quality</t>
  </si>
  <si>
    <t>Action</t>
  </si>
  <si>
    <t>Strategy</t>
  </si>
  <si>
    <t>Parmeters</t>
  </si>
  <si>
    <t>Parameters</t>
  </si>
  <si>
    <t>Agree</t>
  </si>
  <si>
    <t>A1</t>
  </si>
  <si>
    <t>A2</t>
  </si>
  <si>
    <t>A3</t>
  </si>
  <si>
    <t>A4</t>
  </si>
  <si>
    <t>A5</t>
  </si>
  <si>
    <t>Recording_Quality</t>
  </si>
  <si>
    <t>D7</t>
  </si>
  <si>
    <t>T14</t>
  </si>
  <si>
    <t>C8</t>
  </si>
  <si>
    <t>Recording Quality</t>
  </si>
  <si>
    <t>A</t>
  </si>
  <si>
    <r>
      <t>Comments from Reviewer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(Do not exceed cell width; use separate rows)</t>
    </r>
  </si>
  <si>
    <r>
      <t xml:space="preserve">Comments from tester re background / results / plans for further tests etc. </t>
    </r>
    <r>
      <rPr>
        <sz val="10"/>
        <color indexed="10"/>
        <rFont val="Calibri"/>
        <family val="2"/>
      </rPr>
      <t>(Do not exceed cell width)</t>
    </r>
  </si>
  <si>
    <t>For Reviewer use</t>
  </si>
  <si>
    <r>
      <t>Details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(Do not exceed cell width)</t>
    </r>
  </si>
  <si>
    <t>Standard</t>
  </si>
  <si>
    <t>Discharge with F/U</t>
  </si>
  <si>
    <t>F/U at 8m</t>
  </si>
  <si>
    <t>Other - Admin</t>
  </si>
  <si>
    <t>Other - Parameters</t>
  </si>
  <si>
    <t>Other - Recording Quality</t>
  </si>
  <si>
    <t>Other - Display</t>
  </si>
  <si>
    <t>Other - Interpretation</t>
  </si>
  <si>
    <t>Other - Strategy</t>
  </si>
  <si>
    <t>Other - CM</t>
  </si>
  <si>
    <t>P2</t>
  </si>
  <si>
    <t>P3</t>
  </si>
  <si>
    <t>P4</t>
  </si>
  <si>
    <t>P5</t>
  </si>
  <si>
    <t>P7</t>
  </si>
  <si>
    <t>P8</t>
  </si>
  <si>
    <t>P9</t>
  </si>
  <si>
    <t>P10</t>
  </si>
  <si>
    <t>P11</t>
  </si>
  <si>
    <t>Notch filter used but not justified</t>
  </si>
  <si>
    <t>Incomplete date/age/background info</t>
  </si>
  <si>
    <t>Blocked stimulus run would help interpretation</t>
  </si>
  <si>
    <t>Gold standard reported incorrectly</t>
  </si>
  <si>
    <t>CM test not done when needed or done unnecessarily</t>
  </si>
  <si>
    <t>Display issue compromises interpretation</t>
  </si>
  <si>
    <t>Only 1 ear tested, without justification</t>
  </si>
  <si>
    <t>Site</t>
  </si>
  <si>
    <t>Insufficient sweeps used</t>
  </si>
  <si>
    <t>Masking - used when not needed or noise level too high</t>
  </si>
  <si>
    <t>Poor choice of rejection level/sweeps</t>
  </si>
  <si>
    <t>CR/RA/Inc not marked at each level (depends on local policy)</t>
  </si>
  <si>
    <t>To many tests displayed on one page (no official rule)</t>
  </si>
  <si>
    <t>Labelled CR but not replicated at the threshold level</t>
  </si>
  <si>
    <t>Labelled RA but does not meet RA criteria</t>
  </si>
  <si>
    <t>Use objective measurements to inform choice of sweeps</t>
  </si>
  <si>
    <t>Inefficient choice of stimulus levels</t>
  </si>
  <si>
    <t>Rejection level not optimal / more sweeps needed</t>
  </si>
  <si>
    <t>Tone pip incorrect (e.g. not 2:1:2 or Blackman 5-cycle)</t>
  </si>
  <si>
    <t>Incorrect superposition of waveforms</t>
  </si>
  <si>
    <t xml:space="preserve">ABR Peer Review sheet (2020) </t>
  </si>
  <si>
    <t>Mismatch between printout and S4H/spreadsheet entry</t>
  </si>
  <si>
    <t>P1</t>
  </si>
  <si>
    <t>P6</t>
  </si>
  <si>
    <t>P12</t>
  </si>
  <si>
    <t>Q1</t>
  </si>
  <si>
    <t>Q2</t>
  </si>
  <si>
    <t>D4</t>
  </si>
  <si>
    <t>D5</t>
  </si>
  <si>
    <t>I4</t>
  </si>
  <si>
    <t>I5</t>
  </si>
  <si>
    <t>I7</t>
  </si>
  <si>
    <t>I14</t>
  </si>
  <si>
    <t>T1</t>
  </si>
  <si>
    <t>T2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</si>
</sst>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b/>
      <sz val="12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6600FF"/>
      <name val="Arial"/>
      <family val="2"/>
    </font>
    <font>
      <sz val="10"/>
      <color rgb="FF6600FF"/>
      <name val="Arial"/>
      <family val="2"/>
    </font>
    <font>
      <sz val="10"/>
      <color theme="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>
        <color indexed="22"/>
      </right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>
        <color indexed="63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/>
      <protection/>
    </xf>
    <xf numFmtId="0" fontId="7" fillId="34" borderId="12" xfId="0" applyFont="1" applyFill="1" applyBorder="1" applyAlignment="1" applyProtection="1">
      <alignment horizontal="left" vertical="top" wrapText="1"/>
      <protection/>
    </xf>
    <xf numFmtId="14" fontId="7" fillId="34" borderId="12" xfId="0" applyNumberFormat="1" applyFont="1" applyFill="1" applyBorder="1" applyAlignment="1" applyProtection="1">
      <alignment horizontal="left" vertical="top" wrapText="1"/>
      <protection/>
    </xf>
    <xf numFmtId="1" fontId="7" fillId="34" borderId="12" xfId="0" applyNumberFormat="1" applyFont="1" applyFill="1" applyBorder="1" applyAlignment="1" applyProtection="1">
      <alignment vertical="top" wrapText="1"/>
      <protection/>
    </xf>
    <xf numFmtId="0" fontId="7" fillId="34" borderId="13" xfId="0" applyFont="1" applyFill="1" applyBorder="1" applyAlignment="1" applyProtection="1">
      <alignment horizontal="left" vertical="top" wrapText="1"/>
      <protection/>
    </xf>
    <xf numFmtId="14" fontId="7" fillId="34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1" xfId="0" applyFont="1" applyFill="1" applyBorder="1" applyAlignment="1" applyProtection="1">
      <alignment/>
      <protection/>
    </xf>
    <xf numFmtId="49" fontId="9" fillId="33" borderId="22" xfId="0" applyNumberFormat="1" applyFont="1" applyFill="1" applyBorder="1" applyAlignment="1" applyProtection="1">
      <alignment vertical="top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/>
      <protection/>
    </xf>
    <xf numFmtId="0" fontId="14" fillId="33" borderId="22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9" fontId="13" fillId="33" borderId="16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49" fontId="9" fillId="33" borderId="23" xfId="0" applyNumberFormat="1" applyFont="1" applyFill="1" applyBorder="1" applyAlignment="1" applyProtection="1">
      <alignment vertical="top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14" fillId="33" borderId="23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6" fillId="35" borderId="0" xfId="0" applyFont="1" applyFill="1" applyAlignment="1" applyProtection="1">
      <alignment/>
      <protection/>
    </xf>
    <xf numFmtId="49" fontId="9" fillId="34" borderId="26" xfId="0" applyNumberFormat="1" applyFont="1" applyFill="1" applyBorder="1" applyAlignment="1" applyProtection="1">
      <alignment horizontal="center"/>
      <protection locked="0"/>
    </xf>
    <xf numFmtId="49" fontId="9" fillId="34" borderId="27" xfId="0" applyNumberFormat="1" applyFont="1" applyFill="1" applyBorder="1" applyAlignment="1" applyProtection="1">
      <alignment horizontal="center"/>
      <protection locked="0"/>
    </xf>
    <xf numFmtId="49" fontId="9" fillId="34" borderId="28" xfId="0" applyNumberFormat="1" applyFont="1" applyFill="1" applyBorder="1" applyAlignment="1" applyProtection="1">
      <alignment horizontal="center"/>
      <protection locked="0"/>
    </xf>
    <xf numFmtId="49" fontId="9" fillId="34" borderId="29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7" fillId="34" borderId="3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top"/>
      <protection/>
    </xf>
    <xf numFmtId="0" fontId="4" fillId="33" borderId="31" xfId="0" applyFont="1" applyFill="1" applyBorder="1" applyAlignment="1" applyProtection="1">
      <alignment horizontal="right" vertical="top" wrapText="1"/>
      <protection/>
    </xf>
    <xf numFmtId="0" fontId="4" fillId="33" borderId="32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/>
      <protection/>
    </xf>
    <xf numFmtId="0" fontId="7" fillId="33" borderId="34" xfId="0" applyFont="1" applyFill="1" applyBorder="1" applyAlignment="1" applyProtection="1">
      <alignment horizontal="left" vertical="top" wrapText="1"/>
      <protection/>
    </xf>
    <xf numFmtId="0" fontId="7" fillId="33" borderId="30" xfId="0" applyFont="1" applyFill="1" applyBorder="1" applyAlignment="1" applyProtection="1">
      <alignment horizontal="left" vertical="top" wrapText="1"/>
      <protection/>
    </xf>
    <xf numFmtId="14" fontId="7" fillId="33" borderId="12" xfId="0" applyNumberFormat="1" applyFont="1" applyFill="1" applyBorder="1" applyAlignment="1" applyProtection="1">
      <alignment horizontal="left" vertical="top" wrapText="1"/>
      <protection/>
    </xf>
    <xf numFmtId="14" fontId="7" fillId="33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31" xfId="0" applyFont="1" applyFill="1" applyBorder="1" applyAlignment="1" applyProtection="1">
      <alignment horizontal="center" vertical="top" wrapText="1"/>
      <protection locked="0"/>
    </xf>
    <xf numFmtId="14" fontId="4" fillId="34" borderId="31" xfId="0" applyNumberFormat="1" applyFont="1" applyFill="1" applyBorder="1" applyAlignment="1" applyProtection="1">
      <alignment horizontal="center" vertical="top" wrapText="1"/>
      <protection locked="0"/>
    </xf>
    <xf numFmtId="1" fontId="4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35" xfId="0" applyFont="1" applyFill="1" applyBorder="1" applyAlignment="1" applyProtection="1">
      <alignment horizontal="center" vertical="top" wrapText="1"/>
      <protection locked="0"/>
    </xf>
    <xf numFmtId="14" fontId="4" fillId="34" borderId="31" xfId="0" applyNumberFormat="1" applyFont="1" applyFill="1" applyBorder="1" applyAlignment="1" applyProtection="1" quotePrefix="1">
      <alignment horizontal="center" vertical="top" wrapText="1"/>
      <protection locked="0"/>
    </xf>
    <xf numFmtId="164" fontId="4" fillId="34" borderId="36" xfId="0" applyNumberFormat="1" applyFont="1" applyFill="1" applyBorder="1" applyAlignment="1" applyProtection="1">
      <alignment horizontal="center" vertical="top" wrapText="1"/>
      <protection locked="0"/>
    </xf>
    <xf numFmtId="14" fontId="7" fillId="33" borderId="30" xfId="0" applyNumberFormat="1" applyFont="1" applyFill="1" applyBorder="1" applyAlignment="1" applyProtection="1">
      <alignment horizontal="left" vertical="top" wrapText="1"/>
      <protection/>
    </xf>
    <xf numFmtId="0" fontId="9" fillId="0" borderId="3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4" fillId="34" borderId="40" xfId="0" applyFont="1" applyFill="1" applyBorder="1" applyAlignment="1" applyProtection="1">
      <alignment horizontal="center" vertical="top" wrapText="1"/>
      <protection locked="0"/>
    </xf>
    <xf numFmtId="0" fontId="63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34" borderId="31" xfId="0" applyFont="1" applyFill="1" applyBorder="1" applyAlignment="1" applyProtection="1">
      <alignment horizontal="center"/>
      <protection locked="0"/>
    </xf>
    <xf numFmtId="0" fontId="63" fillId="0" borderId="0" xfId="0" applyFont="1" applyAlignment="1" applyProtection="1">
      <alignment vertical="top"/>
      <protection/>
    </xf>
    <xf numFmtId="0" fontId="63" fillId="0" borderId="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right"/>
      <protection/>
    </xf>
    <xf numFmtId="0" fontId="9" fillId="0" borderId="41" xfId="57" applyFont="1" applyBorder="1" applyAlignment="1">
      <alignment horizontal="center" vertical="center" wrapText="1"/>
      <protection/>
    </xf>
    <xf numFmtId="0" fontId="9" fillId="0" borderId="42" xfId="57" applyFont="1" applyBorder="1" applyAlignment="1">
      <alignment horizontal="center" vertical="center" wrapText="1"/>
      <protection/>
    </xf>
    <xf numFmtId="0" fontId="10" fillId="0" borderId="41" xfId="57" applyFont="1" applyBorder="1" applyAlignment="1">
      <alignment horizontal="center" vertical="center" wrapText="1"/>
      <protection/>
    </xf>
    <xf numFmtId="0" fontId="0" fillId="0" borderId="43" xfId="0" applyFont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49" fontId="0" fillId="0" borderId="43" xfId="0" applyNumberFormat="1" applyFont="1" applyFill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/>
      <protection/>
    </xf>
    <xf numFmtId="49" fontId="0" fillId="36" borderId="43" xfId="0" applyNumberFormat="1" applyFont="1" applyFill="1" applyBorder="1" applyAlignment="1" applyProtection="1">
      <alignment vertical="center"/>
      <protection/>
    </xf>
    <xf numFmtId="0" fontId="0" fillId="36" borderId="4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 vertical="center"/>
    </xf>
    <xf numFmtId="0" fontId="63" fillId="0" borderId="0" xfId="0" applyFont="1" applyAlignment="1" applyProtection="1">
      <alignment vertical="center"/>
      <protection/>
    </xf>
    <xf numFmtId="49" fontId="63" fillId="0" borderId="0" xfId="0" applyNumberFormat="1" applyFont="1" applyFill="1" applyAlignment="1" applyProtection="1">
      <alignment vertical="top"/>
      <protection/>
    </xf>
    <xf numFmtId="49" fontId="63" fillId="0" borderId="0" xfId="0" applyNumberFormat="1" applyFont="1" applyBorder="1" applyAlignment="1" applyProtection="1">
      <alignment/>
      <protection/>
    </xf>
    <xf numFmtId="49" fontId="63" fillId="0" borderId="0" xfId="0" applyNumberFormat="1" applyFont="1" applyFill="1" applyAlignment="1" applyProtection="1">
      <alignment/>
      <protection/>
    </xf>
    <xf numFmtId="49" fontId="63" fillId="0" borderId="0" xfId="0" applyNumberFormat="1" applyFont="1" applyFill="1" applyBorder="1" applyAlignment="1" applyProtection="1">
      <alignment/>
      <protection/>
    </xf>
    <xf numFmtId="49" fontId="63" fillId="0" borderId="0" xfId="0" applyNumberFormat="1" applyFont="1" applyFill="1" applyBorder="1" applyAlignment="1" applyProtection="1">
      <alignment vertical="top"/>
      <protection/>
    </xf>
    <xf numFmtId="0" fontId="64" fillId="0" borderId="0" xfId="0" applyFont="1" applyAlignment="1">
      <alignment vertical="center"/>
    </xf>
    <xf numFmtId="49" fontId="65" fillId="0" borderId="0" xfId="0" applyNumberFormat="1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62" fillId="0" borderId="45" xfId="0" applyFont="1" applyFill="1" applyBorder="1" applyAlignment="1" applyProtection="1">
      <alignment vertical="center"/>
      <protection/>
    </xf>
    <xf numFmtId="0" fontId="62" fillId="0" borderId="43" xfId="0" applyFont="1" applyFill="1" applyBorder="1" applyAlignment="1" applyProtection="1">
      <alignment vertical="center"/>
      <protection/>
    </xf>
    <xf numFmtId="0" fontId="62" fillId="36" borderId="43" xfId="0" applyFont="1" applyFill="1" applyBorder="1" applyAlignment="1" applyProtection="1">
      <alignment horizontal="left" vertical="center"/>
      <protection/>
    </xf>
    <xf numFmtId="0" fontId="62" fillId="0" borderId="43" xfId="0" applyFont="1" applyBorder="1" applyAlignment="1" applyProtection="1">
      <alignment vertical="center"/>
      <protection/>
    </xf>
    <xf numFmtId="0" fontId="62" fillId="36" borderId="43" xfId="0" applyFont="1" applyFill="1" applyBorder="1" applyAlignment="1" applyProtection="1">
      <alignment vertical="center"/>
      <protection/>
    </xf>
    <xf numFmtId="49" fontId="9" fillId="37" borderId="22" xfId="0" applyNumberFormat="1" applyFont="1" applyFill="1" applyBorder="1" applyAlignment="1" applyProtection="1">
      <alignment vertical="top"/>
      <protection/>
    </xf>
    <xf numFmtId="0" fontId="9" fillId="37" borderId="22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9" fillId="33" borderId="47" xfId="57" applyFont="1" applyFill="1" applyBorder="1" applyAlignment="1">
      <alignment horizontal="center" vertical="center" wrapText="1"/>
      <protection/>
    </xf>
    <xf numFmtId="0" fontId="9" fillId="33" borderId="48" xfId="57" applyFont="1" applyFill="1" applyBorder="1" applyAlignment="1">
      <alignment horizontal="center" vertical="center" wrapText="1"/>
      <protection/>
    </xf>
    <xf numFmtId="49" fontId="9" fillId="38" borderId="49" xfId="57" applyNumberFormat="1" applyFont="1" applyFill="1" applyBorder="1" applyAlignment="1" applyProtection="1">
      <alignment horizontal="center" vertical="center" wrapText="1"/>
      <protection/>
    </xf>
    <xf numFmtId="49" fontId="9" fillId="38" borderId="47" xfId="57" applyNumberFormat="1" applyFont="1" applyFill="1" applyBorder="1" applyAlignment="1" applyProtection="1">
      <alignment horizontal="center" vertical="center" wrapText="1"/>
      <protection/>
    </xf>
    <xf numFmtId="49" fontId="9" fillId="38" borderId="48" xfId="57" applyNumberFormat="1" applyFont="1" applyFill="1" applyBorder="1" applyAlignment="1" applyProtection="1">
      <alignment horizontal="center" vertical="center" wrapText="1"/>
      <protection/>
    </xf>
    <xf numFmtId="0" fontId="9" fillId="39" borderId="49" xfId="57" applyFont="1" applyFill="1" applyBorder="1" applyAlignment="1">
      <alignment horizontal="center" vertical="center" wrapText="1"/>
      <protection/>
    </xf>
    <xf numFmtId="0" fontId="9" fillId="39" borderId="47" xfId="57" applyFont="1" applyFill="1" applyBorder="1" applyAlignment="1">
      <alignment horizontal="center" vertical="center" wrapText="1"/>
      <protection/>
    </xf>
    <xf numFmtId="0" fontId="9" fillId="39" borderId="48" xfId="57" applyFont="1" applyFill="1" applyBorder="1" applyAlignment="1">
      <alignment horizontal="center" vertical="center" wrapText="1"/>
      <protection/>
    </xf>
    <xf numFmtId="0" fontId="9" fillId="40" borderId="49" xfId="57" applyFont="1" applyFill="1" applyBorder="1" applyAlignment="1">
      <alignment horizontal="center" vertical="center" wrapText="1"/>
      <protection/>
    </xf>
    <xf numFmtId="0" fontId="9" fillId="40" borderId="47" xfId="57" applyFont="1" applyFill="1" applyBorder="1" applyAlignment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33" borderId="50" xfId="0" applyFont="1" applyFill="1" applyBorder="1" applyAlignment="1" applyProtection="1">
      <alignment horizontal="center" vertical="top" wrapText="1"/>
      <protection locked="0"/>
    </xf>
    <xf numFmtId="0" fontId="4" fillId="33" borderId="51" xfId="0" applyFont="1" applyFill="1" applyBorder="1" applyAlignment="1" applyProtection="1">
      <alignment horizontal="center" vertical="top" wrapText="1"/>
      <protection locked="0"/>
    </xf>
    <xf numFmtId="0" fontId="4" fillId="33" borderId="52" xfId="0" applyFont="1" applyFill="1" applyBorder="1" applyAlignment="1" applyProtection="1">
      <alignment horizontal="center" vertical="top" wrapText="1"/>
      <protection locked="0"/>
    </xf>
    <xf numFmtId="164" fontId="4" fillId="33" borderId="5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54" xfId="0" applyFont="1" applyFill="1" applyBorder="1" applyAlignment="1" applyProtection="1">
      <alignment horizontal="center" vertical="top" wrapText="1"/>
      <protection locked="0"/>
    </xf>
    <xf numFmtId="14" fontId="4" fillId="33" borderId="55" xfId="0" applyNumberFormat="1" applyFont="1" applyFill="1" applyBorder="1" applyAlignment="1" applyProtection="1">
      <alignment horizontal="center" vertical="top" wrapText="1"/>
      <protection locked="0"/>
    </xf>
    <xf numFmtId="0" fontId="4" fillId="33" borderId="53" xfId="0" applyFont="1" applyFill="1" applyBorder="1" applyAlignment="1" applyProtection="1">
      <alignment horizontal="center" vertical="top" wrapText="1"/>
      <protection locked="0"/>
    </xf>
    <xf numFmtId="0" fontId="4" fillId="33" borderId="56" xfId="0" applyFont="1" applyFill="1" applyBorder="1" applyAlignment="1" applyProtection="1">
      <alignment horizontal="center" vertical="top" wrapText="1"/>
      <protection locked="0"/>
    </xf>
    <xf numFmtId="0" fontId="4" fillId="33" borderId="36" xfId="0" applyFont="1" applyFill="1" applyBorder="1" applyAlignment="1" applyProtection="1">
      <alignment horizontal="right" vertical="top" wrapText="1"/>
      <protection/>
    </xf>
    <xf numFmtId="49" fontId="9" fillId="38" borderId="57" xfId="57" applyNumberFormat="1" applyFont="1" applyFill="1" applyBorder="1" applyAlignment="1" applyProtection="1">
      <alignment horizontal="center" vertical="center" wrapText="1"/>
      <protection/>
    </xf>
    <xf numFmtId="0" fontId="9" fillId="34" borderId="56" xfId="0" applyFont="1" applyFill="1" applyBorder="1" applyAlignment="1" applyProtection="1">
      <alignment horizontal="right"/>
      <protection/>
    </xf>
    <xf numFmtId="49" fontId="9" fillId="33" borderId="58" xfId="0" applyNumberFormat="1" applyFont="1" applyFill="1" applyBorder="1" applyAlignment="1" applyProtection="1">
      <alignment horizontal="center"/>
      <protection locked="0"/>
    </xf>
    <xf numFmtId="49" fontId="9" fillId="33" borderId="59" xfId="0" applyNumberFormat="1" applyFont="1" applyFill="1" applyBorder="1" applyAlignment="1" applyProtection="1">
      <alignment horizontal="center"/>
      <protection locked="0"/>
    </xf>
    <xf numFmtId="49" fontId="9" fillId="33" borderId="60" xfId="0" applyNumberFormat="1" applyFont="1" applyFill="1" applyBorder="1" applyAlignment="1" applyProtection="1">
      <alignment horizontal="center"/>
      <protection locked="0"/>
    </xf>
    <xf numFmtId="0" fontId="9" fillId="34" borderId="54" xfId="0" applyFont="1" applyFill="1" applyBorder="1" applyAlignment="1" applyProtection="1">
      <alignment horizontal="right"/>
      <protection/>
    </xf>
    <xf numFmtId="0" fontId="4" fillId="34" borderId="50" xfId="0" applyFont="1" applyFill="1" applyBorder="1" applyAlignment="1" applyProtection="1">
      <alignment horizontal="center" vertical="top" wrapText="1"/>
      <protection locked="0"/>
    </xf>
    <xf numFmtId="0" fontId="4" fillId="34" borderId="51" xfId="0" applyFont="1" applyFill="1" applyBorder="1" applyAlignment="1" applyProtection="1">
      <alignment horizontal="center" vertical="top" wrapText="1"/>
      <protection locked="0"/>
    </xf>
    <xf numFmtId="0" fontId="4" fillId="34" borderId="52" xfId="0" applyFont="1" applyFill="1" applyBorder="1" applyAlignment="1" applyProtection="1">
      <alignment horizontal="center" vertical="top" wrapText="1"/>
      <protection locked="0"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top" wrapText="1"/>
      <protection locked="0"/>
    </xf>
    <xf numFmtId="0" fontId="4" fillId="34" borderId="61" xfId="0" applyFont="1" applyFill="1" applyBorder="1" applyAlignment="1" applyProtection="1">
      <alignment horizontal="center" vertical="top" wrapText="1"/>
      <protection locked="0"/>
    </xf>
    <xf numFmtId="0" fontId="66" fillId="0" borderId="45" xfId="0" applyFont="1" applyFill="1" applyBorder="1" applyAlignment="1" applyProtection="1">
      <alignment horizontal="center" vertical="center"/>
      <protection/>
    </xf>
    <xf numFmtId="0" fontId="66" fillId="0" borderId="45" xfId="0" applyFont="1" applyFill="1" applyBorder="1" applyAlignment="1" applyProtection="1">
      <alignment horizontal="left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7" fillId="36" borderId="43" xfId="0" applyFont="1" applyFill="1" applyBorder="1" applyAlignment="1" applyProtection="1">
      <alignment vertical="center"/>
      <protection/>
    </xf>
    <xf numFmtId="0" fontId="67" fillId="0" borderId="43" xfId="0" applyFont="1" applyBorder="1" applyAlignment="1" applyProtection="1">
      <alignment vertical="center"/>
      <protection/>
    </xf>
    <xf numFmtId="49" fontId="0" fillId="0" borderId="43" xfId="0" applyNumberFormat="1" applyFont="1" applyFill="1" applyBorder="1" applyAlignment="1" applyProtection="1">
      <alignment vertical="center"/>
      <protection/>
    </xf>
    <xf numFmtId="0" fontId="9" fillId="0" borderId="62" xfId="57" applyFont="1" applyBorder="1" applyAlignment="1">
      <alignment horizontal="center" vertical="center" wrapText="1"/>
      <protection/>
    </xf>
    <xf numFmtId="0" fontId="9" fillId="36" borderId="63" xfId="57" applyFont="1" applyFill="1" applyBorder="1" applyAlignment="1">
      <alignment horizontal="center" vertical="center" wrapText="1"/>
      <protection/>
    </xf>
    <xf numFmtId="0" fontId="9" fillId="36" borderId="41" xfId="57" applyFont="1" applyFill="1" applyBorder="1" applyAlignment="1">
      <alignment horizontal="center" vertical="center" wrapText="1"/>
      <protection/>
    </xf>
    <xf numFmtId="0" fontId="9" fillId="0" borderId="64" xfId="57" applyFont="1" applyBorder="1" applyAlignment="1">
      <alignment horizontal="center" vertical="center" wrapText="1"/>
      <protection/>
    </xf>
    <xf numFmtId="14" fontId="9" fillId="34" borderId="49" xfId="57" applyNumberFormat="1" applyFont="1" applyFill="1" applyBorder="1" applyAlignment="1" applyProtection="1">
      <alignment horizontal="center" vertical="center" wrapText="1"/>
      <protection/>
    </xf>
    <xf numFmtId="14" fontId="9" fillId="34" borderId="47" xfId="57" applyNumberFormat="1" applyFont="1" applyFill="1" applyBorder="1" applyAlignment="1" applyProtection="1">
      <alignment horizontal="center" vertical="center" wrapText="1"/>
      <protection/>
    </xf>
    <xf numFmtId="14" fontId="9" fillId="33" borderId="47" xfId="57" applyNumberFormat="1" applyFont="1" applyFill="1" applyBorder="1" applyAlignment="1" applyProtection="1">
      <alignment horizontal="center" vertical="center" wrapText="1"/>
      <protection/>
    </xf>
    <xf numFmtId="14" fontId="9" fillId="33" borderId="48" xfId="57" applyNumberFormat="1" applyFont="1" applyFill="1" applyBorder="1" applyAlignment="1" applyProtection="1">
      <alignment horizontal="center" vertical="center" wrapText="1"/>
      <protection/>
    </xf>
    <xf numFmtId="0" fontId="10" fillId="36" borderId="63" xfId="57" applyFont="1" applyFill="1" applyBorder="1" applyAlignment="1">
      <alignment horizontal="center" vertical="center" wrapText="1"/>
      <protection/>
    </xf>
    <xf numFmtId="0" fontId="10" fillId="36" borderId="41" xfId="57" applyFont="1" applyFill="1" applyBorder="1" applyAlignment="1">
      <alignment horizontal="center" vertical="center" wrapText="1"/>
      <protection/>
    </xf>
    <xf numFmtId="49" fontId="0" fillId="0" borderId="0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36" borderId="0" xfId="57" applyFont="1" applyFill="1" applyBorder="1" applyAlignment="1" applyProtection="1">
      <alignment vertical="center" wrapText="1"/>
      <protection hidden="1"/>
    </xf>
    <xf numFmtId="0" fontId="0" fillId="36" borderId="0" xfId="57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/>
      <protection/>
    </xf>
    <xf numFmtId="49" fontId="63" fillId="0" borderId="0" xfId="0" applyNumberFormat="1" applyFont="1" applyFill="1" applyAlignment="1" applyProtection="1">
      <alignment vertical="center"/>
      <protection/>
    </xf>
    <xf numFmtId="0" fontId="63" fillId="0" borderId="0" xfId="0" applyFont="1" applyFill="1" applyBorder="1" applyAlignment="1" applyProtection="1">
      <alignment/>
      <protection/>
    </xf>
    <xf numFmtId="0" fontId="62" fillId="36" borderId="0" xfId="57" applyFont="1" applyFill="1" applyBorder="1" applyAlignment="1" applyProtection="1">
      <alignment vertical="center" wrapText="1"/>
      <protection/>
    </xf>
    <xf numFmtId="0" fontId="62" fillId="36" borderId="0" xfId="57" applyFont="1" applyFill="1" applyBorder="1" applyAlignment="1" applyProtection="1">
      <alignment horizontal="center" vertical="center" wrapText="1"/>
      <protection/>
    </xf>
    <xf numFmtId="0" fontId="68" fillId="0" borderId="0" xfId="57" applyFont="1" applyBorder="1" applyAlignment="1">
      <alignment horizontal="center" vertical="center" wrapText="1"/>
      <protection/>
    </xf>
    <xf numFmtId="49" fontId="62" fillId="36" borderId="0" xfId="57" applyNumberFormat="1" applyFont="1" applyFill="1" applyBorder="1" applyAlignment="1" applyProtection="1">
      <alignment vertical="center" wrapText="1"/>
      <protection/>
    </xf>
    <xf numFmtId="0" fontId="62" fillId="0" borderId="0" xfId="57" applyFont="1" applyBorder="1" applyAlignment="1">
      <alignment horizontal="left" vertical="center" wrapText="1"/>
      <protection/>
    </xf>
    <xf numFmtId="0" fontId="62" fillId="0" borderId="0" xfId="57" applyFont="1" applyBorder="1" applyAlignment="1">
      <alignment horizontal="center" vertical="center" wrapText="1"/>
      <protection/>
    </xf>
    <xf numFmtId="49" fontId="62" fillId="36" borderId="0" xfId="57" applyNumberFormat="1" applyFont="1" applyFill="1" applyBorder="1" applyAlignment="1" applyProtection="1">
      <alignment vertical="center" wrapText="1"/>
      <protection hidden="1"/>
    </xf>
    <xf numFmtId="0" fontId="62" fillId="36" borderId="0" xfId="57" applyFont="1" applyFill="1" applyBorder="1" applyAlignment="1" applyProtection="1">
      <alignment vertical="center" wrapText="1"/>
      <protection hidden="1"/>
    </xf>
    <xf numFmtId="0" fontId="62" fillId="36" borderId="0" xfId="57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37" borderId="23" xfId="0" applyFill="1" applyBorder="1" applyAlignment="1" applyProtection="1">
      <alignment horizontal="left" vertical="top"/>
      <protection locked="0"/>
    </xf>
    <xf numFmtId="0" fontId="0" fillId="37" borderId="25" xfId="0" applyFill="1" applyBorder="1" applyAlignment="1" applyProtection="1">
      <alignment horizontal="left" vertical="top"/>
      <protection locked="0"/>
    </xf>
    <xf numFmtId="0" fontId="0" fillId="37" borderId="24" xfId="0" applyFill="1" applyBorder="1" applyAlignment="1" applyProtection="1">
      <alignment horizontal="left" vertical="top"/>
      <protection locked="0"/>
    </xf>
    <xf numFmtId="0" fontId="19" fillId="37" borderId="65" xfId="0" applyFont="1" applyFill="1" applyBorder="1" applyAlignment="1" applyProtection="1">
      <alignment horizontal="left" vertical="top"/>
      <protection locked="0"/>
    </xf>
    <xf numFmtId="0" fontId="19" fillId="37" borderId="66" xfId="0" applyFont="1" applyFill="1" applyBorder="1" applyAlignment="1" applyProtection="1">
      <alignment horizontal="left" vertical="top"/>
      <protection locked="0"/>
    </xf>
    <xf numFmtId="0" fontId="19" fillId="37" borderId="67" xfId="0" applyFont="1" applyFill="1" applyBorder="1" applyAlignment="1" applyProtection="1">
      <alignment horizontal="left" vertical="top"/>
      <protection locked="0"/>
    </xf>
    <xf numFmtId="0" fontId="10" fillId="41" borderId="23" xfId="0" applyFont="1" applyFill="1" applyBorder="1" applyAlignment="1" applyProtection="1">
      <alignment horizontal="center"/>
      <protection/>
    </xf>
    <xf numFmtId="0" fontId="10" fillId="41" borderId="25" xfId="0" applyFont="1" applyFill="1" applyBorder="1" applyAlignment="1" applyProtection="1">
      <alignment horizontal="center"/>
      <protection/>
    </xf>
    <xf numFmtId="0" fontId="10" fillId="41" borderId="2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37" borderId="22" xfId="0" applyFill="1" applyBorder="1" applyAlignment="1" applyProtection="1">
      <alignment horizontal="left" vertical="top"/>
      <protection locked="0"/>
    </xf>
    <xf numFmtId="0" fontId="0" fillId="37" borderId="0" xfId="0" applyFill="1" applyBorder="1" applyAlignment="1" applyProtection="1">
      <alignment horizontal="left" vertical="top"/>
      <protection locked="0"/>
    </xf>
    <xf numFmtId="0" fontId="0" fillId="37" borderId="16" xfId="0" applyFill="1" applyBorder="1" applyAlignment="1" applyProtection="1">
      <alignment horizontal="left" vertical="top"/>
      <protection locked="0"/>
    </xf>
    <xf numFmtId="0" fontId="10" fillId="41" borderId="55" xfId="0" applyFont="1" applyFill="1" applyBorder="1" applyAlignment="1" applyProtection="1">
      <alignment horizontal="center"/>
      <protection/>
    </xf>
    <xf numFmtId="0" fontId="10" fillId="41" borderId="68" xfId="0" applyFont="1" applyFill="1" applyBorder="1" applyAlignment="1" applyProtection="1">
      <alignment horizontal="center"/>
      <protection/>
    </xf>
    <xf numFmtId="0" fontId="10" fillId="41" borderId="69" xfId="0" applyFont="1" applyFill="1" applyBorder="1" applyAlignment="1" applyProtection="1">
      <alignment horizontal="center"/>
      <protection/>
    </xf>
    <xf numFmtId="0" fontId="0" fillId="37" borderId="22" xfId="0" applyFont="1" applyFill="1" applyBorder="1" applyAlignment="1" applyProtection="1">
      <alignment horizontal="left" vertical="top"/>
      <protection locked="0"/>
    </xf>
    <xf numFmtId="0" fontId="0" fillId="37" borderId="0" xfId="0" applyFont="1" applyFill="1" applyBorder="1" applyAlignment="1" applyProtection="1">
      <alignment horizontal="left" vertical="top"/>
      <protection locked="0"/>
    </xf>
    <xf numFmtId="0" fontId="0" fillId="37" borderId="16" xfId="0" applyFont="1" applyFill="1" applyBorder="1" applyAlignment="1" applyProtection="1">
      <alignment horizontal="left" vertical="top"/>
      <protection locked="0"/>
    </xf>
    <xf numFmtId="0" fontId="6" fillId="24" borderId="70" xfId="0" applyFont="1" applyFill="1" applyBorder="1" applyAlignment="1" applyProtection="1">
      <alignment horizontal="center" vertical="center"/>
      <protection/>
    </xf>
    <xf numFmtId="0" fontId="6" fillId="24" borderId="71" xfId="0" applyFont="1" applyFill="1" applyBorder="1" applyAlignment="1" applyProtection="1">
      <alignment horizontal="center" vertical="center"/>
      <protection/>
    </xf>
    <xf numFmtId="0" fontId="0" fillId="24" borderId="71" xfId="0" applyFill="1" applyBorder="1" applyAlignment="1">
      <alignment horizontal="center" vertical="center"/>
    </xf>
    <xf numFmtId="0" fontId="0" fillId="24" borderId="72" xfId="0" applyFill="1" applyBorder="1" applyAlignment="1">
      <alignment horizontal="center" vertical="center"/>
    </xf>
    <xf numFmtId="14" fontId="7" fillId="34" borderId="37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7" fillId="33" borderId="74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 applyProtection="1">
      <alignment vertical="center"/>
      <protection/>
    </xf>
    <xf numFmtId="0" fontId="0" fillId="33" borderId="37" xfId="0" applyFont="1" applyFill="1" applyBorder="1" applyAlignment="1" applyProtection="1">
      <alignment vertical="center"/>
      <protection/>
    </xf>
    <xf numFmtId="0" fontId="0" fillId="33" borderId="73" xfId="0" applyFont="1" applyFill="1" applyBorder="1" applyAlignment="1" applyProtection="1">
      <alignment vertical="center"/>
      <protection/>
    </xf>
    <xf numFmtId="0" fontId="3" fillId="39" borderId="70" xfId="0" applyFont="1" applyFill="1" applyBorder="1" applyAlignment="1" applyProtection="1">
      <alignment horizontal="center"/>
      <protection/>
    </xf>
    <xf numFmtId="0" fontId="3" fillId="39" borderId="71" xfId="0" applyFont="1" applyFill="1" applyBorder="1" applyAlignment="1" applyProtection="1">
      <alignment horizontal="center"/>
      <protection/>
    </xf>
    <xf numFmtId="0" fontId="0" fillId="0" borderId="72" xfId="0" applyBorder="1" applyAlignment="1" applyProtection="1">
      <alignment/>
      <protection/>
    </xf>
    <xf numFmtId="0" fontId="3" fillId="42" borderId="54" xfId="0" applyFont="1" applyFill="1" applyBorder="1" applyAlignment="1" applyProtection="1">
      <alignment horizontal="center"/>
      <protection/>
    </xf>
    <xf numFmtId="0" fontId="3" fillId="42" borderId="75" xfId="0" applyFont="1" applyFill="1" applyBorder="1" applyAlignment="1" applyProtection="1">
      <alignment horizontal="center"/>
      <protection/>
    </xf>
    <xf numFmtId="0" fontId="3" fillId="42" borderId="28" xfId="0" applyFont="1" applyFill="1" applyBorder="1" applyAlignment="1" applyProtection="1">
      <alignment horizontal="center"/>
      <protection/>
    </xf>
    <xf numFmtId="0" fontId="3" fillId="43" borderId="54" xfId="0" applyFont="1" applyFill="1" applyBorder="1" applyAlignment="1" applyProtection="1">
      <alignment horizontal="center"/>
      <protection/>
    </xf>
    <xf numFmtId="0" fontId="3" fillId="43" borderId="75" xfId="0" applyFont="1" applyFill="1" applyBorder="1" applyAlignment="1" applyProtection="1">
      <alignment horizontal="center"/>
      <protection/>
    </xf>
    <xf numFmtId="0" fontId="3" fillId="43" borderId="28" xfId="0" applyFont="1" applyFill="1" applyBorder="1" applyAlignment="1" applyProtection="1">
      <alignment horizontal="center"/>
      <protection/>
    </xf>
    <xf numFmtId="0" fontId="7" fillId="34" borderId="75" xfId="0" applyFont="1" applyFill="1" applyBorder="1" applyAlignment="1" applyProtection="1">
      <alignment horizontal="left" vertical="top" wrapText="1"/>
      <protection/>
    </xf>
    <xf numFmtId="0" fontId="0" fillId="0" borderId="75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 vertical="top" wrapText="1"/>
      <protection/>
    </xf>
    <xf numFmtId="0" fontId="7" fillId="33" borderId="54" xfId="0" applyFont="1" applyFill="1" applyBorder="1" applyAlignment="1" applyProtection="1">
      <alignment horizontal="left" vertical="top" wrapText="1"/>
      <protection/>
    </xf>
    <xf numFmtId="0" fontId="7" fillId="33" borderId="75" xfId="0" applyFont="1" applyFill="1" applyBorder="1" applyAlignment="1" applyProtection="1">
      <alignment horizontal="left" vertical="top" wrapText="1"/>
      <protection/>
    </xf>
    <xf numFmtId="0" fontId="0" fillId="0" borderId="75" xfId="0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left" vertical="top"/>
      <protection/>
    </xf>
    <xf numFmtId="0" fontId="0" fillId="40" borderId="0" xfId="0" applyFill="1" applyBorder="1" applyAlignment="1" applyProtection="1">
      <alignment horizontal="left" vertical="top"/>
      <protection locked="0"/>
    </xf>
    <xf numFmtId="0" fontId="0" fillId="40" borderId="76" xfId="0" applyFill="1" applyBorder="1" applyAlignment="1" applyProtection="1">
      <alignment horizontal="left" vertical="top"/>
      <protection locked="0"/>
    </xf>
    <xf numFmtId="0" fontId="0" fillId="40" borderId="25" xfId="0" applyFill="1" applyBorder="1" applyAlignment="1" applyProtection="1">
      <alignment horizontal="left" vertical="top"/>
      <protection locked="0"/>
    </xf>
    <xf numFmtId="0" fontId="0" fillId="40" borderId="77" xfId="0" applyFill="1" applyBorder="1" applyAlignment="1" applyProtection="1">
      <alignment horizontal="left" vertical="top"/>
      <protection locked="0"/>
    </xf>
    <xf numFmtId="0" fontId="19" fillId="40" borderId="66" xfId="0" applyFont="1" applyFill="1" applyBorder="1" applyAlignment="1" applyProtection="1">
      <alignment horizontal="left" vertical="top"/>
      <protection locked="0"/>
    </xf>
    <xf numFmtId="0" fontId="19" fillId="40" borderId="78" xfId="0" applyFont="1" applyFill="1" applyBorder="1" applyAlignment="1" applyProtection="1">
      <alignment horizontal="left" vertical="top"/>
      <protection locked="0"/>
    </xf>
    <xf numFmtId="0" fontId="0" fillId="40" borderId="0" xfId="0" applyFont="1" applyFill="1" applyBorder="1" applyAlignment="1" applyProtection="1">
      <alignment horizontal="left" vertical="top"/>
      <protection locked="0"/>
    </xf>
    <xf numFmtId="0" fontId="9" fillId="33" borderId="12" xfId="0" applyFont="1" applyFill="1" applyBorder="1" applyAlignment="1" applyProtection="1">
      <alignment horizontal="left" vertical="top" wrapText="1"/>
      <protection locked="0"/>
    </xf>
    <xf numFmtId="0" fontId="9" fillId="33" borderId="79" xfId="0" applyFont="1" applyFill="1" applyBorder="1" applyAlignment="1" applyProtection="1">
      <alignment horizontal="left" vertical="top" wrapText="1"/>
      <protection locked="0"/>
    </xf>
    <xf numFmtId="0" fontId="9" fillId="33" borderId="80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33" borderId="79" xfId="0" applyFont="1" applyFill="1" applyBorder="1" applyAlignment="1" applyProtection="1">
      <alignment horizontal="left" vertical="top" wrapText="1"/>
      <protection locked="0"/>
    </xf>
    <xf numFmtId="0" fontId="4" fillId="33" borderId="80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left"/>
      <protection/>
    </xf>
    <xf numFmtId="0" fontId="0" fillId="0" borderId="79" xfId="0" applyBorder="1" applyAlignment="1" applyProtection="1">
      <alignment horizontal="left"/>
      <protection/>
    </xf>
    <xf numFmtId="0" fontId="0" fillId="0" borderId="80" xfId="0" applyBorder="1" applyAlignment="1" applyProtection="1">
      <alignment horizontal="left"/>
      <protection/>
    </xf>
    <xf numFmtId="0" fontId="3" fillId="44" borderId="44" xfId="0" applyFont="1" applyFill="1" applyBorder="1" applyAlignment="1" applyProtection="1">
      <alignment horizontal="left" vertical="center"/>
      <protection/>
    </xf>
    <xf numFmtId="0" fontId="3" fillId="44" borderId="45" xfId="0" applyFont="1" applyFill="1" applyBorder="1" applyAlignment="1" applyProtection="1">
      <alignment horizontal="left" vertical="center"/>
      <protection/>
    </xf>
    <xf numFmtId="0" fontId="3" fillId="44" borderId="46" xfId="0" applyFont="1" applyFill="1" applyBorder="1" applyAlignment="1" applyProtection="1">
      <alignment horizontal="left" vertical="center"/>
      <protection/>
    </xf>
    <xf numFmtId="0" fontId="9" fillId="33" borderId="81" xfId="57" applyFont="1" applyFill="1" applyBorder="1" applyAlignment="1">
      <alignment horizontal="center" vertical="center" wrapText="1"/>
      <protection/>
    </xf>
    <xf numFmtId="0" fontId="9" fillId="33" borderId="82" xfId="57" applyFont="1" applyFill="1" applyBorder="1" applyAlignment="1">
      <alignment horizontal="center" vertical="center" wrapText="1"/>
      <protection/>
    </xf>
    <xf numFmtId="0" fontId="0" fillId="0" borderId="83" xfId="57" applyFont="1" applyBorder="1" applyAlignment="1">
      <alignment horizontal="center" vertical="center" wrapText="1"/>
      <protection/>
    </xf>
    <xf numFmtId="14" fontId="9" fillId="33" borderId="81" xfId="57" applyNumberFormat="1" applyFont="1" applyFill="1" applyBorder="1" applyAlignment="1" applyProtection="1">
      <alignment horizontal="center" vertical="center" wrapText="1"/>
      <protection/>
    </xf>
    <xf numFmtId="14" fontId="9" fillId="33" borderId="82" xfId="57" applyNumberFormat="1" applyFont="1" applyFill="1" applyBorder="1" applyAlignment="1" applyProtection="1">
      <alignment horizontal="center" vertical="center" wrapText="1"/>
      <protection/>
    </xf>
    <xf numFmtId="0" fontId="9" fillId="38" borderId="84" xfId="57" applyFont="1" applyFill="1" applyBorder="1" applyAlignment="1" applyProtection="1">
      <alignment horizontal="center" vertical="center" wrapText="1"/>
      <protection/>
    </xf>
    <xf numFmtId="0" fontId="9" fillId="38" borderId="85" xfId="57" applyFont="1" applyFill="1" applyBorder="1" applyAlignment="1" applyProtection="1">
      <alignment horizontal="center" vertical="center" wrapText="1"/>
      <protection/>
    </xf>
    <xf numFmtId="0" fontId="9" fillId="38" borderId="86" xfId="57" applyFont="1" applyFill="1" applyBorder="1" applyAlignment="1">
      <alignment horizontal="center" vertical="center" wrapText="1"/>
      <protection/>
    </xf>
    <xf numFmtId="0" fontId="9" fillId="38" borderId="87" xfId="57" applyFont="1" applyFill="1" applyBorder="1" applyAlignment="1">
      <alignment horizontal="center" vertical="center" wrapText="1"/>
      <protection/>
    </xf>
    <xf numFmtId="0" fontId="9" fillId="39" borderId="81" xfId="57" applyFont="1" applyFill="1" applyBorder="1" applyAlignment="1">
      <alignment horizontal="center" vertical="center" wrapText="1"/>
      <protection/>
    </xf>
    <xf numFmtId="0" fontId="9" fillId="39" borderId="82" xfId="57" applyFont="1" applyFill="1" applyBorder="1" applyAlignment="1">
      <alignment horizontal="center" vertical="center" wrapText="1"/>
      <protection/>
    </xf>
    <xf numFmtId="0" fontId="9" fillId="39" borderId="83" xfId="57" applyFont="1" applyFill="1" applyBorder="1" applyAlignment="1">
      <alignment horizontal="center" vertical="center" wrapText="1"/>
      <protection/>
    </xf>
    <xf numFmtId="0" fontId="9" fillId="0" borderId="41" xfId="57" applyFont="1" applyFill="1" applyBorder="1" applyAlignment="1" applyProtection="1">
      <alignment horizontal="center" vertical="center" wrapText="1"/>
      <protection locked="0"/>
    </xf>
    <xf numFmtId="0" fontId="9" fillId="0" borderId="41" xfId="57" applyFont="1" applyBorder="1" applyAlignment="1" applyProtection="1">
      <alignment horizontal="center" vertical="center" wrapText="1"/>
      <protection locked="0"/>
    </xf>
    <xf numFmtId="0" fontId="9" fillId="0" borderId="88" xfId="57" applyFont="1" applyBorder="1" applyAlignment="1" applyProtection="1">
      <alignment horizontal="center" vertical="center" wrapText="1"/>
      <protection locked="0"/>
    </xf>
    <xf numFmtId="14" fontId="9" fillId="0" borderId="88" xfId="57" applyNumberFormat="1" applyFont="1" applyBorder="1" applyAlignment="1" applyProtection="1">
      <alignment horizontal="center" vertical="center" wrapText="1"/>
      <protection locked="0"/>
    </xf>
    <xf numFmtId="1" fontId="9" fillId="0" borderId="88" xfId="57" applyNumberFormat="1" applyFont="1" applyBorder="1" applyAlignment="1" applyProtection="1">
      <alignment horizontal="center" vertical="center" wrapText="1"/>
      <protection locked="0"/>
    </xf>
    <xf numFmtId="0" fontId="9" fillId="0" borderId="42" xfId="57" applyFont="1" applyFill="1" applyBorder="1" applyAlignment="1" applyProtection="1">
      <alignment horizontal="center" vertical="center" wrapText="1"/>
      <protection locked="0"/>
    </xf>
    <xf numFmtId="0" fontId="62" fillId="0" borderId="0" xfId="57" applyFont="1" applyFill="1" applyBorder="1" applyAlignment="1" applyProtection="1">
      <alignment vertical="center" wrapText="1"/>
      <protection locked="0"/>
    </xf>
    <xf numFmtId="0" fontId="62" fillId="0" borderId="0" xfId="57" applyFont="1" applyFill="1" applyBorder="1" applyAlignment="1" applyProtection="1">
      <alignment horizontal="center" vertical="center" wrapText="1"/>
      <protection locked="0"/>
    </xf>
    <xf numFmtId="0" fontId="9" fillId="0" borderId="63" xfId="57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b/>
        <i/>
        <u val="single"/>
        <color indexed="10"/>
      </font>
    </dxf>
    <dxf>
      <font>
        <b/>
        <i val="0"/>
        <color indexed="51"/>
      </font>
    </dxf>
    <dxf>
      <font>
        <b/>
        <i val="0"/>
        <color indexed="57"/>
      </font>
    </dxf>
    <dxf>
      <font>
        <color indexed="53"/>
      </font>
    </dxf>
    <dxf>
      <font>
        <color indexed="10"/>
      </font>
    </dxf>
    <dxf>
      <font>
        <strike val="0"/>
        <color rgb="FF00FFFF"/>
      </font>
      <fill>
        <patternFill>
          <bgColor rgb="FF00FFFF"/>
        </patternFill>
      </fill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6"/>
  <sheetViews>
    <sheetView showGridLines="0" tabSelected="1" zoomScalePageLayoutView="0" workbookViewId="0" topLeftCell="A1">
      <selection activeCell="D3" sqref="D3:M3"/>
    </sheetView>
  </sheetViews>
  <sheetFormatPr defaultColWidth="9.140625" defaultRowHeight="12.75"/>
  <cols>
    <col min="1" max="1" width="19.8515625" style="55" customWidth="1"/>
    <col min="2" max="2" width="31.28125" style="4" customWidth="1"/>
    <col min="3" max="3" width="25.7109375" style="4" customWidth="1"/>
    <col min="4" max="5" width="7.8515625" style="4" customWidth="1"/>
    <col min="6" max="6" width="8.57421875" style="4" customWidth="1"/>
    <col min="7" max="7" width="7.8515625" style="4" customWidth="1"/>
    <col min="8" max="8" width="10.140625" style="4" customWidth="1"/>
    <col min="9" max="9" width="8.8515625" style="4" customWidth="1"/>
    <col min="10" max="10" width="9.140625" style="4" customWidth="1"/>
    <col min="11" max="12" width="7.8515625" style="4" customWidth="1"/>
    <col min="13" max="13" width="10.140625" style="4" customWidth="1"/>
    <col min="14" max="14" width="8.421875" style="4" bestFit="1" customWidth="1"/>
    <col min="15" max="15" width="8.00390625" style="4" customWidth="1"/>
    <col min="16" max="16" width="20.7109375" style="4" bestFit="1" customWidth="1"/>
    <col min="17" max="17" width="21.140625" style="4" bestFit="1" customWidth="1"/>
    <col min="18" max="18" width="7.7109375" style="4" customWidth="1"/>
    <col min="19" max="19" width="16.140625" style="4" bestFit="1" customWidth="1"/>
    <col min="20" max="20" width="16.7109375" style="4" bestFit="1" customWidth="1"/>
    <col min="21" max="21" width="7.7109375" style="4" customWidth="1"/>
    <col min="22" max="22" width="20.28125" style="4" bestFit="1" customWidth="1"/>
    <col min="23" max="23" width="12.57421875" style="4" bestFit="1" customWidth="1"/>
    <col min="24" max="24" width="16.28125" style="4" bestFit="1" customWidth="1"/>
    <col min="25" max="25" width="33.00390625" style="4" bestFit="1" customWidth="1"/>
    <col min="26" max="26" width="47.7109375" style="4" customWidth="1"/>
    <col min="27" max="27" width="34.57421875" style="4" customWidth="1"/>
    <col min="28" max="28" width="45.140625" style="4" bestFit="1" customWidth="1"/>
    <col min="29" max="29" width="45.57421875" style="4" bestFit="1" customWidth="1"/>
    <col min="30" max="30" width="54.57421875" style="4" customWidth="1"/>
    <col min="31" max="31" width="50.421875" style="4" bestFit="1" customWidth="1"/>
    <col min="32" max="16384" width="9.140625" style="4" customWidth="1"/>
  </cols>
  <sheetData>
    <row r="1" spans="1:32" s="97" customFormat="1" ht="16.5" thickBot="1">
      <c r="A1" s="219" t="s">
        <v>255</v>
      </c>
      <c r="B1" s="220"/>
      <c r="C1" s="220"/>
      <c r="D1" s="220"/>
      <c r="E1" s="220"/>
      <c r="F1" s="220"/>
      <c r="G1" s="220"/>
      <c r="H1" s="220"/>
      <c r="I1" s="221"/>
      <c r="J1" s="221"/>
      <c r="K1" s="221"/>
      <c r="L1" s="221"/>
      <c r="M1" s="222"/>
      <c r="N1" s="156" t="s">
        <v>216</v>
      </c>
      <c r="O1" s="156" t="s">
        <v>200</v>
      </c>
      <c r="P1" s="156" t="s">
        <v>189</v>
      </c>
      <c r="Q1" s="156" t="s">
        <v>193</v>
      </c>
      <c r="R1" s="156" t="s">
        <v>191</v>
      </c>
      <c r="S1" s="157" t="s">
        <v>192</v>
      </c>
      <c r="T1" s="157" t="s">
        <v>190</v>
      </c>
      <c r="U1" s="157" t="s">
        <v>194</v>
      </c>
      <c r="V1" s="157" t="s">
        <v>195</v>
      </c>
      <c r="W1" s="157" t="s">
        <v>196</v>
      </c>
      <c r="X1" s="181" t="s">
        <v>31</v>
      </c>
      <c r="Y1" s="103" t="s">
        <v>185</v>
      </c>
      <c r="Z1" s="182" t="s">
        <v>198</v>
      </c>
      <c r="AA1" s="104" t="s">
        <v>206</v>
      </c>
      <c r="AB1" s="104" t="s">
        <v>0</v>
      </c>
      <c r="AC1" s="104" t="s">
        <v>1</v>
      </c>
      <c r="AD1" s="104" t="s">
        <v>197</v>
      </c>
      <c r="AE1" s="104" t="s">
        <v>7</v>
      </c>
      <c r="AF1" s="103"/>
    </row>
    <row r="2" spans="1:32" s="11" customFormat="1" ht="12.75">
      <c r="A2" s="223" t="s">
        <v>8</v>
      </c>
      <c r="B2" s="48" t="s">
        <v>17</v>
      </c>
      <c r="C2" s="159"/>
      <c r="D2" s="240" t="s">
        <v>213</v>
      </c>
      <c r="E2" s="240"/>
      <c r="F2" s="240"/>
      <c r="G2" s="240"/>
      <c r="H2" s="240"/>
      <c r="I2" s="241"/>
      <c r="J2" s="241"/>
      <c r="K2" s="241"/>
      <c r="L2" s="241"/>
      <c r="M2" s="242"/>
      <c r="N2" s="77" t="s">
        <v>113</v>
      </c>
      <c r="O2" s="77" t="s">
        <v>113</v>
      </c>
      <c r="P2" s="77" t="s">
        <v>120</v>
      </c>
      <c r="Q2" s="77" t="s">
        <v>119</v>
      </c>
      <c r="R2" s="77" t="s">
        <v>115</v>
      </c>
      <c r="S2" s="77" t="s">
        <v>112</v>
      </c>
      <c r="T2" s="158" t="s">
        <v>116</v>
      </c>
      <c r="U2" s="77" t="s">
        <v>115</v>
      </c>
      <c r="V2" s="77" t="s">
        <v>117</v>
      </c>
      <c r="W2" s="77" t="s">
        <v>118</v>
      </c>
      <c r="X2" s="82" t="s">
        <v>185</v>
      </c>
      <c r="Y2" s="105" t="s">
        <v>186</v>
      </c>
      <c r="Z2" s="106" t="s">
        <v>253</v>
      </c>
      <c r="AA2" s="107" t="s">
        <v>245</v>
      </c>
      <c r="AB2" s="106" t="s">
        <v>45</v>
      </c>
      <c r="AC2" s="107" t="s">
        <v>50</v>
      </c>
      <c r="AD2" s="107" t="s">
        <v>250</v>
      </c>
      <c r="AE2" s="107" t="s">
        <v>110</v>
      </c>
      <c r="AF2" s="82"/>
    </row>
    <row r="3" spans="1:32" s="11" customFormat="1" ht="12.75">
      <c r="A3" s="224"/>
      <c r="B3" s="5" t="s">
        <v>18</v>
      </c>
      <c r="C3" s="67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77" t="s">
        <v>114</v>
      </c>
      <c r="O3" s="77" t="s">
        <v>114</v>
      </c>
      <c r="P3" s="77" t="s">
        <v>72</v>
      </c>
      <c r="Q3" s="77" t="s">
        <v>68</v>
      </c>
      <c r="R3" s="77" t="s">
        <v>113</v>
      </c>
      <c r="S3" s="77" t="s">
        <v>122</v>
      </c>
      <c r="T3" s="158" t="s">
        <v>19</v>
      </c>
      <c r="U3" s="77" t="s">
        <v>113</v>
      </c>
      <c r="V3" s="77" t="s">
        <v>21</v>
      </c>
      <c r="W3" s="77" t="s">
        <v>83</v>
      </c>
      <c r="X3" s="104" t="s">
        <v>199</v>
      </c>
      <c r="Y3" s="105" t="s">
        <v>236</v>
      </c>
      <c r="Z3" s="106" t="s">
        <v>41</v>
      </c>
      <c r="AA3" s="108" t="s">
        <v>48</v>
      </c>
      <c r="AB3" s="106" t="s">
        <v>46</v>
      </c>
      <c r="AC3" s="107" t="s">
        <v>103</v>
      </c>
      <c r="AD3" s="107" t="s">
        <v>251</v>
      </c>
      <c r="AE3" s="107" t="s">
        <v>111</v>
      </c>
      <c r="AF3" s="82"/>
    </row>
    <row r="4" spans="1:32" s="11" customFormat="1" ht="12.75">
      <c r="A4" s="224"/>
      <c r="B4" s="5" t="s">
        <v>9</v>
      </c>
      <c r="C4" s="160"/>
      <c r="D4" s="253"/>
      <c r="E4" s="247"/>
      <c r="F4" s="247"/>
      <c r="G4" s="247"/>
      <c r="H4" s="247"/>
      <c r="I4" s="247"/>
      <c r="J4" s="247"/>
      <c r="K4" s="247"/>
      <c r="L4" s="247"/>
      <c r="M4" s="248"/>
      <c r="N4" s="77"/>
      <c r="O4" s="77"/>
      <c r="P4" s="77" t="s">
        <v>73</v>
      </c>
      <c r="Q4" s="77" t="s">
        <v>69</v>
      </c>
      <c r="R4" s="77" t="s">
        <v>114</v>
      </c>
      <c r="S4" s="77" t="s">
        <v>123</v>
      </c>
      <c r="T4" s="77" t="s">
        <v>217</v>
      </c>
      <c r="U4" s="77" t="s">
        <v>114</v>
      </c>
      <c r="V4" s="77" t="s">
        <v>36</v>
      </c>
      <c r="W4" s="77" t="s">
        <v>84</v>
      </c>
      <c r="X4" s="104" t="s">
        <v>206</v>
      </c>
      <c r="Y4" s="86" t="s">
        <v>187</v>
      </c>
      <c r="Z4" s="107" t="s">
        <v>42</v>
      </c>
      <c r="AA4" s="183" t="s">
        <v>221</v>
      </c>
      <c r="AB4" s="107" t="s">
        <v>254</v>
      </c>
      <c r="AC4" s="107" t="s">
        <v>104</v>
      </c>
      <c r="AD4" s="107" t="s">
        <v>28</v>
      </c>
      <c r="AE4" s="107" t="s">
        <v>240</v>
      </c>
      <c r="AF4" s="82"/>
    </row>
    <row r="5" spans="1:32" s="11" customFormat="1" ht="12.75">
      <c r="A5" s="224"/>
      <c r="B5" s="5" t="s">
        <v>67</v>
      </c>
      <c r="C5" s="67" t="s">
        <v>120</v>
      </c>
      <c r="D5" s="253"/>
      <c r="E5" s="247"/>
      <c r="F5" s="247"/>
      <c r="G5" s="247"/>
      <c r="H5" s="247"/>
      <c r="I5" s="247"/>
      <c r="J5" s="247"/>
      <c r="K5" s="247"/>
      <c r="L5" s="247"/>
      <c r="M5" s="248"/>
      <c r="N5" s="77"/>
      <c r="O5" s="77"/>
      <c r="P5" s="77" t="s">
        <v>74</v>
      </c>
      <c r="Q5" s="77" t="s">
        <v>70</v>
      </c>
      <c r="R5" s="77"/>
      <c r="S5" s="77" t="s">
        <v>124</v>
      </c>
      <c r="T5" s="158" t="s">
        <v>23</v>
      </c>
      <c r="U5" s="77"/>
      <c r="V5" s="77" t="s">
        <v>85</v>
      </c>
      <c r="W5" s="77" t="s">
        <v>86</v>
      </c>
      <c r="X5" s="104" t="s">
        <v>0</v>
      </c>
      <c r="Y5" s="86" t="s">
        <v>188</v>
      </c>
      <c r="Z5" s="106" t="s">
        <v>43</v>
      </c>
      <c r="AA5" s="82"/>
      <c r="AB5" s="107" t="s">
        <v>246</v>
      </c>
      <c r="AC5" s="107" t="s">
        <v>248</v>
      </c>
      <c r="AD5" s="107" t="s">
        <v>107</v>
      </c>
      <c r="AE5" s="107" t="s">
        <v>252</v>
      </c>
      <c r="AF5" s="82"/>
    </row>
    <row r="6" spans="1:32" s="11" customFormat="1" ht="12.75">
      <c r="A6" s="224"/>
      <c r="B6" s="5" t="s">
        <v>76</v>
      </c>
      <c r="C6" s="67" t="s">
        <v>119</v>
      </c>
      <c r="D6" s="253"/>
      <c r="E6" s="247"/>
      <c r="F6" s="247"/>
      <c r="G6" s="247"/>
      <c r="H6" s="247"/>
      <c r="I6" s="247"/>
      <c r="J6" s="247"/>
      <c r="K6" s="247"/>
      <c r="L6" s="247"/>
      <c r="M6" s="248"/>
      <c r="N6" s="77"/>
      <c r="O6" s="77"/>
      <c r="P6" s="77" t="s">
        <v>78</v>
      </c>
      <c r="Q6" s="77" t="s">
        <v>71</v>
      </c>
      <c r="R6" s="77"/>
      <c r="S6" s="77" t="s">
        <v>125</v>
      </c>
      <c r="T6" s="158" t="s">
        <v>218</v>
      </c>
      <c r="U6" s="77"/>
      <c r="V6" s="77"/>
      <c r="W6" s="77" t="s">
        <v>100</v>
      </c>
      <c r="X6" s="104" t="s">
        <v>1</v>
      </c>
      <c r="Y6" s="86" t="s">
        <v>219</v>
      </c>
      <c r="Z6" s="106" t="s">
        <v>243</v>
      </c>
      <c r="AA6" s="82"/>
      <c r="AB6" s="107" t="s">
        <v>247</v>
      </c>
      <c r="AC6" s="107" t="s">
        <v>105</v>
      </c>
      <c r="AD6" s="107" t="s">
        <v>108</v>
      </c>
      <c r="AE6" s="105" t="s">
        <v>239</v>
      </c>
      <c r="AF6" s="82"/>
    </row>
    <row r="7" spans="1:32" s="49" customFormat="1" ht="14.25" customHeight="1">
      <c r="A7" s="224"/>
      <c r="B7" s="6" t="s">
        <v>63</v>
      </c>
      <c r="C7" s="68"/>
      <c r="D7" s="253"/>
      <c r="E7" s="247"/>
      <c r="F7" s="247"/>
      <c r="G7" s="247"/>
      <c r="H7" s="247"/>
      <c r="I7" s="247"/>
      <c r="J7" s="247"/>
      <c r="K7" s="247"/>
      <c r="L7" s="247"/>
      <c r="M7" s="248"/>
      <c r="N7" s="77"/>
      <c r="O7" s="77"/>
      <c r="P7" s="77" t="s">
        <v>77</v>
      </c>
      <c r="Q7" s="77" t="s">
        <v>90</v>
      </c>
      <c r="R7" s="77"/>
      <c r="S7" s="77"/>
      <c r="T7" s="158" t="s">
        <v>22</v>
      </c>
      <c r="U7" s="77"/>
      <c r="V7" s="77"/>
      <c r="W7" s="77"/>
      <c r="X7" s="104" t="s">
        <v>197</v>
      </c>
      <c r="Y7" s="82"/>
      <c r="Z7" s="106" t="s">
        <v>44</v>
      </c>
      <c r="AA7" s="82"/>
      <c r="AB7" s="107" t="s">
        <v>49</v>
      </c>
      <c r="AC7" s="107" t="s">
        <v>127</v>
      </c>
      <c r="AD7" s="107" t="s">
        <v>109</v>
      </c>
      <c r="AE7" s="107" t="s">
        <v>95</v>
      </c>
      <c r="AF7" s="82"/>
    </row>
    <row r="8" spans="1:32" s="11" customFormat="1" ht="25.5">
      <c r="A8" s="224"/>
      <c r="B8" s="7" t="s">
        <v>93</v>
      </c>
      <c r="C8" s="69"/>
      <c r="D8" s="247"/>
      <c r="E8" s="247"/>
      <c r="F8" s="247"/>
      <c r="G8" s="247"/>
      <c r="H8" s="247"/>
      <c r="I8" s="247"/>
      <c r="J8" s="247"/>
      <c r="K8" s="247"/>
      <c r="L8" s="247"/>
      <c r="M8" s="248"/>
      <c r="N8" s="77"/>
      <c r="O8" s="77"/>
      <c r="P8" s="77" t="s">
        <v>75</v>
      </c>
      <c r="Q8" s="77"/>
      <c r="R8" s="77"/>
      <c r="S8" s="77"/>
      <c r="T8" s="77"/>
      <c r="U8" s="77"/>
      <c r="V8" s="77"/>
      <c r="W8" s="77"/>
      <c r="X8" s="104" t="s">
        <v>7</v>
      </c>
      <c r="Y8" s="82"/>
      <c r="Z8" s="106" t="s">
        <v>128</v>
      </c>
      <c r="AA8" s="82"/>
      <c r="AB8" s="107" t="s">
        <v>222</v>
      </c>
      <c r="AC8" s="107" t="s">
        <v>249</v>
      </c>
      <c r="AD8" s="107" t="s">
        <v>52</v>
      </c>
      <c r="AE8" s="107" t="s">
        <v>20</v>
      </c>
      <c r="AF8" s="82"/>
    </row>
    <row r="9" spans="1:32" s="11" customFormat="1" ht="25.5">
      <c r="A9" s="224"/>
      <c r="B9" s="5" t="s">
        <v>99</v>
      </c>
      <c r="C9" s="70" t="s">
        <v>115</v>
      </c>
      <c r="D9" s="247"/>
      <c r="E9" s="247"/>
      <c r="F9" s="247"/>
      <c r="G9" s="247"/>
      <c r="H9" s="247"/>
      <c r="I9" s="247"/>
      <c r="J9" s="247"/>
      <c r="K9" s="247"/>
      <c r="L9" s="247"/>
      <c r="M9" s="248"/>
      <c r="N9" s="77"/>
      <c r="O9" s="77"/>
      <c r="P9" s="77"/>
      <c r="Q9" s="77"/>
      <c r="R9" s="77"/>
      <c r="S9" s="77"/>
      <c r="T9" s="77"/>
      <c r="U9" s="77"/>
      <c r="V9" s="77"/>
      <c r="W9" s="77"/>
      <c r="X9" s="82"/>
      <c r="Y9" s="82"/>
      <c r="Z9" s="106" t="s">
        <v>235</v>
      </c>
      <c r="AA9" s="82"/>
      <c r="AB9" s="82"/>
      <c r="AC9" s="107" t="s">
        <v>2</v>
      </c>
      <c r="AD9" s="107" t="s">
        <v>6</v>
      </c>
      <c r="AE9" s="107" t="s">
        <v>225</v>
      </c>
      <c r="AF9" s="82"/>
    </row>
    <row r="10" spans="1:32" s="11" customFormat="1" ht="25.5">
      <c r="A10" s="224"/>
      <c r="B10" s="8" t="s">
        <v>121</v>
      </c>
      <c r="C10" s="84" t="s">
        <v>112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8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82"/>
      <c r="Y10" s="82"/>
      <c r="Z10" s="106" t="s">
        <v>102</v>
      </c>
      <c r="AA10" s="82"/>
      <c r="AB10" s="82"/>
      <c r="AC10" s="107" t="s">
        <v>3</v>
      </c>
      <c r="AD10" s="107" t="s">
        <v>237</v>
      </c>
      <c r="AE10" s="82"/>
      <c r="AF10" s="82"/>
    </row>
    <row r="11" spans="1:32" s="11" customFormat="1" ht="25.5">
      <c r="A11" s="224"/>
      <c r="B11" s="8" t="s">
        <v>92</v>
      </c>
      <c r="C11" s="81" t="s">
        <v>116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8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82"/>
      <c r="Y11" s="82"/>
      <c r="Z11" s="106" t="s">
        <v>47</v>
      </c>
      <c r="AA11" s="82"/>
      <c r="AB11" s="82"/>
      <c r="AC11" s="107" t="s">
        <v>4</v>
      </c>
      <c r="AD11" s="107" t="s">
        <v>241</v>
      </c>
      <c r="AE11" s="82"/>
      <c r="AF11" s="82"/>
    </row>
    <row r="12" spans="1:32" s="11" customFormat="1" ht="12.75">
      <c r="A12" s="224"/>
      <c r="B12" s="8" t="s">
        <v>66</v>
      </c>
      <c r="C12" s="71"/>
      <c r="D12" s="247"/>
      <c r="E12" s="247"/>
      <c r="F12" s="247"/>
      <c r="G12" s="247"/>
      <c r="H12" s="247"/>
      <c r="I12" s="247"/>
      <c r="J12" s="247"/>
      <c r="K12" s="247"/>
      <c r="L12" s="247"/>
      <c r="M12" s="248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82"/>
      <c r="Y12" s="82"/>
      <c r="Z12" s="108" t="s">
        <v>244</v>
      </c>
      <c r="AA12" s="82"/>
      <c r="AB12" s="82"/>
      <c r="AC12" s="107" t="s">
        <v>106</v>
      </c>
      <c r="AD12" s="107" t="s">
        <v>53</v>
      </c>
      <c r="AE12" s="82"/>
      <c r="AF12" s="82"/>
    </row>
    <row r="13" spans="1:32" s="11" customFormat="1" ht="13.5" thickBot="1">
      <c r="A13" s="225"/>
      <c r="B13" s="9" t="s">
        <v>91</v>
      </c>
      <c r="C13" s="72"/>
      <c r="D13" s="249"/>
      <c r="E13" s="249"/>
      <c r="F13" s="249"/>
      <c r="G13" s="249"/>
      <c r="H13" s="249"/>
      <c r="I13" s="249"/>
      <c r="J13" s="249"/>
      <c r="K13" s="249"/>
      <c r="L13" s="249"/>
      <c r="M13" s="250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82"/>
      <c r="Y13" s="82"/>
      <c r="Z13" s="106" t="s">
        <v>220</v>
      </c>
      <c r="AA13" s="82"/>
      <c r="AB13" s="82"/>
      <c r="AC13" s="107" t="s">
        <v>5</v>
      </c>
      <c r="AD13" s="82" t="s">
        <v>62</v>
      </c>
      <c r="AE13" s="82"/>
      <c r="AF13" s="82"/>
    </row>
    <row r="14" spans="1:32" s="49" customFormat="1" ht="12.75">
      <c r="A14" s="226" t="s">
        <v>214</v>
      </c>
      <c r="B14" s="63" t="s">
        <v>89</v>
      </c>
      <c r="C14" s="142"/>
      <c r="D14" s="243" t="s">
        <v>212</v>
      </c>
      <c r="E14" s="244"/>
      <c r="F14" s="244"/>
      <c r="G14" s="244"/>
      <c r="H14" s="244"/>
      <c r="I14" s="245"/>
      <c r="J14" s="245"/>
      <c r="K14" s="245"/>
      <c r="L14" s="245"/>
      <c r="M14" s="246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82"/>
      <c r="Y14" s="82"/>
      <c r="Z14" s="82"/>
      <c r="AA14" s="82"/>
      <c r="AB14" s="82"/>
      <c r="AC14" s="107" t="s">
        <v>51</v>
      </c>
      <c r="AD14" s="107" t="s">
        <v>54</v>
      </c>
      <c r="AE14" s="82"/>
      <c r="AF14" s="82"/>
    </row>
    <row r="15" spans="1:32" s="49" customFormat="1" ht="12.75">
      <c r="A15" s="227"/>
      <c r="B15" s="64"/>
      <c r="C15" s="143"/>
      <c r="D15" s="202"/>
      <c r="E15" s="203"/>
      <c r="F15" s="203"/>
      <c r="G15" s="203"/>
      <c r="H15" s="203"/>
      <c r="I15" s="203"/>
      <c r="J15" s="203"/>
      <c r="K15" s="203"/>
      <c r="L15" s="203"/>
      <c r="M15" s="20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82"/>
      <c r="Y15" s="82"/>
      <c r="Z15" s="82"/>
      <c r="AA15" s="82"/>
      <c r="AB15" s="82"/>
      <c r="AC15" s="107" t="s">
        <v>256</v>
      </c>
      <c r="AD15" s="82" t="s">
        <v>61</v>
      </c>
      <c r="AE15" s="82"/>
      <c r="AF15" s="82"/>
    </row>
    <row r="16" spans="1:32" s="49" customFormat="1" ht="13.5" customHeight="1">
      <c r="A16" s="227"/>
      <c r="B16" s="64"/>
      <c r="C16" s="143"/>
      <c r="D16" s="210"/>
      <c r="E16" s="211"/>
      <c r="F16" s="211"/>
      <c r="G16" s="211"/>
      <c r="H16" s="211"/>
      <c r="I16" s="211"/>
      <c r="J16" s="211"/>
      <c r="K16" s="211"/>
      <c r="L16" s="211"/>
      <c r="M16" s="212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82"/>
      <c r="Y16" s="82"/>
      <c r="Z16" s="82"/>
      <c r="AA16" s="82"/>
      <c r="AB16" s="82"/>
      <c r="AC16" s="82" t="s">
        <v>238</v>
      </c>
      <c r="AD16" s="107" t="s">
        <v>129</v>
      </c>
      <c r="AE16" s="82"/>
      <c r="AF16" s="82"/>
    </row>
    <row r="17" spans="1:32" s="11" customFormat="1" ht="12.75">
      <c r="A17" s="228"/>
      <c r="B17" s="65" t="s">
        <v>16</v>
      </c>
      <c r="C17" s="141"/>
      <c r="D17" s="210"/>
      <c r="E17" s="211"/>
      <c r="F17" s="211"/>
      <c r="G17" s="211"/>
      <c r="H17" s="211"/>
      <c r="I17" s="211"/>
      <c r="J17" s="211"/>
      <c r="K17" s="211"/>
      <c r="L17" s="211"/>
      <c r="M17" s="212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82"/>
      <c r="Y17" s="82"/>
      <c r="Z17" s="82"/>
      <c r="AA17" s="82"/>
      <c r="AB17" s="82"/>
      <c r="AC17" s="82" t="s">
        <v>223</v>
      </c>
      <c r="AD17" s="82" t="s">
        <v>224</v>
      </c>
      <c r="AE17" s="82"/>
      <c r="AF17" s="82"/>
    </row>
    <row r="18" spans="1:32" s="11" customFormat="1" ht="25.5">
      <c r="A18" s="228"/>
      <c r="B18" s="73" t="s">
        <v>98</v>
      </c>
      <c r="C18" s="144" t="s">
        <v>115</v>
      </c>
      <c r="D18" s="216"/>
      <c r="E18" s="217"/>
      <c r="F18" s="217"/>
      <c r="G18" s="217"/>
      <c r="H18" s="217"/>
      <c r="I18" s="217"/>
      <c r="J18" s="217"/>
      <c r="K18" s="217"/>
      <c r="L18" s="217"/>
      <c r="M18" s="218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</row>
    <row r="19" spans="1:32" s="11" customFormat="1" ht="12.75">
      <c r="A19" s="229"/>
      <c r="B19" s="64" t="s">
        <v>88</v>
      </c>
      <c r="C19" s="144" t="s">
        <v>117</v>
      </c>
      <c r="D19" s="210"/>
      <c r="E19" s="211"/>
      <c r="F19" s="211"/>
      <c r="G19" s="211"/>
      <c r="H19" s="211"/>
      <c r="I19" s="211"/>
      <c r="J19" s="211"/>
      <c r="K19" s="211"/>
      <c r="L19" s="211"/>
      <c r="M19" s="21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</row>
    <row r="20" spans="1:32" s="11" customFormat="1" ht="26.25" thickBot="1">
      <c r="A20" s="230"/>
      <c r="B20" s="66" t="s">
        <v>87</v>
      </c>
      <c r="C20" s="145" t="s">
        <v>118</v>
      </c>
      <c r="D20" s="199"/>
      <c r="E20" s="200"/>
      <c r="F20" s="200"/>
      <c r="G20" s="200"/>
      <c r="H20" s="200"/>
      <c r="I20" s="200"/>
      <c r="J20" s="200"/>
      <c r="K20" s="200"/>
      <c r="L20" s="200"/>
      <c r="M20" s="201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</row>
    <row r="21" spans="1:32" s="11" customFormat="1" ht="13.5" thickBot="1">
      <c r="A21" s="10"/>
      <c r="C21" s="52"/>
      <c r="D21" s="50"/>
      <c r="E21" s="50"/>
      <c r="F21" s="50"/>
      <c r="G21" s="51"/>
      <c r="H21" s="51"/>
      <c r="I21" s="51"/>
      <c r="J21" s="51"/>
      <c r="K21" s="51"/>
      <c r="L21" s="51"/>
      <c r="M21" s="51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</row>
    <row r="22" spans="1:32" s="11" customFormat="1" ht="13.5" thickBot="1">
      <c r="A22" s="231" t="s">
        <v>30</v>
      </c>
      <c r="B22" s="232"/>
      <c r="C22" s="233"/>
      <c r="D22" s="234" t="s">
        <v>10</v>
      </c>
      <c r="E22" s="235"/>
      <c r="F22" s="235"/>
      <c r="G22" s="235"/>
      <c r="H22" s="236"/>
      <c r="I22" s="237" t="s">
        <v>14</v>
      </c>
      <c r="J22" s="238"/>
      <c r="K22" s="238"/>
      <c r="L22" s="238"/>
      <c r="M22" s="239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</row>
    <row r="23" spans="1:32" s="11" customFormat="1" ht="13.5" thickBot="1">
      <c r="A23" s="78"/>
      <c r="B23" s="83"/>
      <c r="C23" s="79"/>
      <c r="D23" s="205" t="s">
        <v>37</v>
      </c>
      <c r="E23" s="206"/>
      <c r="F23" s="206"/>
      <c r="G23" s="206"/>
      <c r="H23" s="207"/>
      <c r="I23" s="205" t="s">
        <v>37</v>
      </c>
      <c r="J23" s="206"/>
      <c r="K23" s="206"/>
      <c r="L23" s="206"/>
      <c r="M23" s="207"/>
      <c r="N23" s="82"/>
      <c r="O23" s="82"/>
      <c r="P23" s="82"/>
      <c r="Q23" s="109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</row>
    <row r="24" spans="1:32" s="11" customFormat="1" ht="13.5" thickBot="1">
      <c r="A24" s="45" t="s">
        <v>58</v>
      </c>
      <c r="B24" s="47"/>
      <c r="C24" s="80"/>
      <c r="D24" s="74" t="s">
        <v>15</v>
      </c>
      <c r="E24" s="75" t="s">
        <v>11</v>
      </c>
      <c r="F24" s="75" t="s">
        <v>12</v>
      </c>
      <c r="G24" s="75" t="s">
        <v>13</v>
      </c>
      <c r="H24" s="13" t="s">
        <v>101</v>
      </c>
      <c r="I24" s="74" t="s">
        <v>15</v>
      </c>
      <c r="J24" s="75" t="s">
        <v>11</v>
      </c>
      <c r="K24" s="75" t="s">
        <v>12</v>
      </c>
      <c r="L24" s="75" t="s">
        <v>13</v>
      </c>
      <c r="M24" s="13" t="s">
        <v>101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</row>
    <row r="25" spans="1:32" s="11" customFormat="1" ht="12.75">
      <c r="A25" s="60" t="s">
        <v>82</v>
      </c>
      <c r="B25" s="47"/>
      <c r="C25" s="152" t="s">
        <v>59</v>
      </c>
      <c r="D25" s="41"/>
      <c r="E25" s="42"/>
      <c r="F25" s="42"/>
      <c r="G25" s="42"/>
      <c r="H25" s="43"/>
      <c r="I25" s="41"/>
      <c r="J25" s="42"/>
      <c r="K25" s="42"/>
      <c r="L25" s="42"/>
      <c r="M25" s="44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</row>
    <row r="26" spans="1:32" s="11" customFormat="1" ht="13.5" thickBot="1">
      <c r="A26" s="46" t="s">
        <v>57</v>
      </c>
      <c r="B26" s="47"/>
      <c r="C26" s="148" t="s">
        <v>96</v>
      </c>
      <c r="D26" s="153"/>
      <c r="E26" s="154"/>
      <c r="F26" s="154"/>
      <c r="G26" s="154"/>
      <c r="H26" s="155"/>
      <c r="I26" s="153"/>
      <c r="J26" s="154"/>
      <c r="K26" s="154"/>
      <c r="L26" s="154"/>
      <c r="M26" s="155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</row>
    <row r="27" spans="1:32" s="11" customFormat="1" ht="12.75">
      <c r="A27" s="208" t="s">
        <v>80</v>
      </c>
      <c r="B27" s="209"/>
      <c r="C27" s="59" t="s">
        <v>60</v>
      </c>
      <c r="D27" s="149"/>
      <c r="E27" s="150"/>
      <c r="F27" s="150"/>
      <c r="G27" s="150"/>
      <c r="H27" s="151"/>
      <c r="I27" s="149"/>
      <c r="J27" s="150"/>
      <c r="K27" s="150"/>
      <c r="L27" s="150"/>
      <c r="M27" s="151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</row>
    <row r="28" spans="1:32" s="11" customFormat="1" ht="12.75">
      <c r="A28" s="193" t="s">
        <v>79</v>
      </c>
      <c r="B28" s="194"/>
      <c r="C28" s="56" t="s">
        <v>94</v>
      </c>
      <c r="D28" s="57"/>
      <c r="E28" s="58"/>
      <c r="F28" s="58"/>
      <c r="G28" s="58"/>
      <c r="H28" s="2"/>
      <c r="I28" s="57"/>
      <c r="J28" s="58"/>
      <c r="K28" s="58"/>
      <c r="L28" s="58"/>
      <c r="M28" s="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</row>
    <row r="29" spans="1:13" s="11" customFormat="1" ht="12.75" customHeight="1">
      <c r="A29" s="193" t="s">
        <v>81</v>
      </c>
      <c r="B29" s="194"/>
      <c r="C29" s="87"/>
      <c r="D29" s="213" t="s">
        <v>38</v>
      </c>
      <c r="E29" s="214"/>
      <c r="F29" s="214"/>
      <c r="G29" s="214"/>
      <c r="H29" s="215"/>
      <c r="I29" s="213" t="s">
        <v>38</v>
      </c>
      <c r="J29" s="214"/>
      <c r="K29" s="214"/>
      <c r="L29" s="214"/>
      <c r="M29" s="215"/>
    </row>
    <row r="30" spans="1:13" s="11" customFormat="1" ht="13.5" thickBot="1">
      <c r="A30" s="195" t="s">
        <v>130</v>
      </c>
      <c r="B30" s="196"/>
      <c r="C30" s="87"/>
      <c r="D30" s="14" t="s">
        <v>15</v>
      </c>
      <c r="E30" s="12" t="s">
        <v>11</v>
      </c>
      <c r="F30" s="12" t="s">
        <v>12</v>
      </c>
      <c r="G30" s="12" t="s">
        <v>13</v>
      </c>
      <c r="H30" s="13" t="s">
        <v>40</v>
      </c>
      <c r="I30" s="14" t="s">
        <v>15</v>
      </c>
      <c r="J30" s="12" t="s">
        <v>11</v>
      </c>
      <c r="K30" s="12" t="s">
        <v>12</v>
      </c>
      <c r="L30" s="12" t="s">
        <v>13</v>
      </c>
      <c r="M30" s="13" t="s">
        <v>40</v>
      </c>
    </row>
    <row r="31" spans="1:13" s="11" customFormat="1" ht="12.75">
      <c r="A31" s="197" t="s">
        <v>97</v>
      </c>
      <c r="B31" s="198"/>
      <c r="C31" s="152" t="s">
        <v>59</v>
      </c>
      <c r="D31" s="41"/>
      <c r="E31" s="42"/>
      <c r="F31" s="42"/>
      <c r="G31" s="42"/>
      <c r="H31" s="43"/>
      <c r="I31" s="41"/>
      <c r="J31" s="42"/>
      <c r="K31" s="42"/>
      <c r="L31" s="42"/>
      <c r="M31" s="43"/>
    </row>
    <row r="32" spans="1:13" s="11" customFormat="1" ht="13.5" thickBot="1">
      <c r="A32" s="195"/>
      <c r="B32" s="196"/>
      <c r="C32" s="148" t="s">
        <v>96</v>
      </c>
      <c r="D32" s="153"/>
      <c r="E32" s="154"/>
      <c r="F32" s="154"/>
      <c r="G32" s="154"/>
      <c r="H32" s="155"/>
      <c r="I32" s="153"/>
      <c r="J32" s="154"/>
      <c r="K32" s="154"/>
      <c r="L32" s="154"/>
      <c r="M32" s="155"/>
    </row>
    <row r="33" spans="1:13" s="11" customFormat="1" ht="12.75">
      <c r="A33" s="193" t="s">
        <v>55</v>
      </c>
      <c r="B33" s="194"/>
      <c r="C33" s="59" t="s">
        <v>60</v>
      </c>
      <c r="D33" s="149"/>
      <c r="E33" s="150"/>
      <c r="F33" s="150"/>
      <c r="G33" s="150"/>
      <c r="H33" s="151"/>
      <c r="I33" s="149"/>
      <c r="J33" s="150"/>
      <c r="K33" s="150"/>
      <c r="L33" s="150"/>
      <c r="M33" s="151"/>
    </row>
    <row r="34" spans="1:13" s="11" customFormat="1" ht="13.5" thickBot="1">
      <c r="A34" s="193" t="s">
        <v>29</v>
      </c>
      <c r="B34" s="194"/>
      <c r="C34" s="146" t="s">
        <v>94</v>
      </c>
      <c r="D34" s="138"/>
      <c r="E34" s="139"/>
      <c r="F34" s="139"/>
      <c r="G34" s="139"/>
      <c r="H34" s="140"/>
      <c r="I34" s="138"/>
      <c r="J34" s="139"/>
      <c r="K34" s="139"/>
      <c r="L34" s="139"/>
      <c r="M34" s="140"/>
    </row>
    <row r="35" spans="1:13" s="11" customFormat="1" ht="12.75">
      <c r="A35" s="10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11" customFormat="1" ht="12.75">
      <c r="A36" s="15"/>
      <c r="B36" s="62" t="s">
        <v>31</v>
      </c>
      <c r="C36" s="260" t="s">
        <v>56</v>
      </c>
      <c r="D36" s="261"/>
      <c r="E36" s="261"/>
      <c r="F36" s="262"/>
      <c r="G36" s="260" t="s">
        <v>215</v>
      </c>
      <c r="H36" s="261"/>
      <c r="I36" s="261"/>
      <c r="J36" s="261"/>
      <c r="K36" s="261"/>
      <c r="L36" s="261"/>
      <c r="M36" s="262"/>
    </row>
    <row r="37" spans="1:13" s="11" customFormat="1" ht="12.75" customHeight="1">
      <c r="A37" s="16" t="s">
        <v>32</v>
      </c>
      <c r="B37" s="3"/>
      <c r="C37" s="257"/>
      <c r="D37" s="258"/>
      <c r="E37" s="258"/>
      <c r="F37" s="259"/>
      <c r="G37" s="257"/>
      <c r="H37" s="258"/>
      <c r="I37" s="258"/>
      <c r="J37" s="258"/>
      <c r="K37" s="258"/>
      <c r="L37" s="258"/>
      <c r="M37" s="259"/>
    </row>
    <row r="38" spans="1:13" s="11" customFormat="1" ht="12.75" customHeight="1">
      <c r="A38" s="16" t="s">
        <v>32</v>
      </c>
      <c r="B38" s="3"/>
      <c r="C38" s="257"/>
      <c r="D38" s="258"/>
      <c r="E38" s="258"/>
      <c r="F38" s="259"/>
      <c r="G38" s="257"/>
      <c r="H38" s="258"/>
      <c r="I38" s="258"/>
      <c r="J38" s="258"/>
      <c r="K38" s="258"/>
      <c r="L38" s="258"/>
      <c r="M38" s="259"/>
    </row>
    <row r="39" spans="1:13" s="11" customFormat="1" ht="12.75" customHeight="1">
      <c r="A39" s="16" t="s">
        <v>32</v>
      </c>
      <c r="B39" s="3"/>
      <c r="C39" s="257"/>
      <c r="D39" s="258"/>
      <c r="E39" s="258"/>
      <c r="F39" s="259"/>
      <c r="G39" s="257"/>
      <c r="H39" s="258"/>
      <c r="I39" s="258"/>
      <c r="J39" s="258"/>
      <c r="K39" s="258"/>
      <c r="L39" s="258"/>
      <c r="M39" s="259"/>
    </row>
    <row r="40" spans="1:13" s="11" customFormat="1" ht="12.75" customHeight="1">
      <c r="A40" s="16" t="s">
        <v>32</v>
      </c>
      <c r="B40" s="3"/>
      <c r="C40" s="257"/>
      <c r="D40" s="258"/>
      <c r="E40" s="258"/>
      <c r="F40" s="259"/>
      <c r="G40" s="257"/>
      <c r="H40" s="258"/>
      <c r="I40" s="258"/>
      <c r="J40" s="258"/>
      <c r="K40" s="258"/>
      <c r="L40" s="258"/>
      <c r="M40" s="259"/>
    </row>
    <row r="41" spans="1:13" s="11" customFormat="1" ht="12.75" customHeight="1">
      <c r="A41" s="16" t="s">
        <v>32</v>
      </c>
      <c r="B41" s="3"/>
      <c r="C41" s="257"/>
      <c r="D41" s="258"/>
      <c r="E41" s="258"/>
      <c r="F41" s="259"/>
      <c r="G41" s="257"/>
      <c r="H41" s="258"/>
      <c r="I41" s="258"/>
      <c r="J41" s="258"/>
      <c r="K41" s="258"/>
      <c r="L41" s="258"/>
      <c r="M41" s="259"/>
    </row>
    <row r="42" spans="1:13" s="11" customFormat="1" ht="12.75" customHeight="1">
      <c r="A42" s="16" t="s">
        <v>32</v>
      </c>
      <c r="B42" s="3"/>
      <c r="C42" s="257"/>
      <c r="D42" s="258"/>
      <c r="E42" s="258"/>
      <c r="F42" s="259"/>
      <c r="G42" s="257"/>
      <c r="H42" s="258"/>
      <c r="I42" s="258"/>
      <c r="J42" s="258"/>
      <c r="K42" s="258"/>
      <c r="L42" s="258"/>
      <c r="M42" s="259"/>
    </row>
    <row r="43" spans="1:13" s="11" customFormat="1" ht="12.75">
      <c r="A43" s="16" t="s">
        <v>32</v>
      </c>
      <c r="B43" s="3"/>
      <c r="C43" s="257"/>
      <c r="D43" s="258"/>
      <c r="E43" s="258"/>
      <c r="F43" s="259"/>
      <c r="G43" s="257"/>
      <c r="H43" s="258"/>
      <c r="I43" s="258"/>
      <c r="J43" s="258"/>
      <c r="K43" s="258"/>
      <c r="L43" s="258"/>
      <c r="M43" s="259"/>
    </row>
    <row r="44" spans="1:13" s="11" customFormat="1" ht="12.75">
      <c r="A44" s="16" t="s">
        <v>32</v>
      </c>
      <c r="B44" s="3"/>
      <c r="C44" s="257"/>
      <c r="D44" s="258"/>
      <c r="E44" s="258"/>
      <c r="F44" s="259"/>
      <c r="G44" s="257"/>
      <c r="H44" s="258"/>
      <c r="I44" s="258"/>
      <c r="J44" s="258"/>
      <c r="K44" s="258"/>
      <c r="L44" s="258"/>
      <c r="M44" s="259"/>
    </row>
    <row r="45" spans="1:13" s="11" customFormat="1" ht="12.75" customHeight="1">
      <c r="A45" s="16" t="s">
        <v>32</v>
      </c>
      <c r="B45" s="3"/>
      <c r="C45" s="257"/>
      <c r="D45" s="258"/>
      <c r="E45" s="258"/>
      <c r="F45" s="259"/>
      <c r="G45" s="257"/>
      <c r="H45" s="258"/>
      <c r="I45" s="258"/>
      <c r="J45" s="258"/>
      <c r="K45" s="258"/>
      <c r="L45" s="258"/>
      <c r="M45" s="259"/>
    </row>
    <row r="46" spans="1:13" s="11" customFormat="1" ht="12.75">
      <c r="A46" s="16" t="s">
        <v>32</v>
      </c>
      <c r="B46" s="3"/>
      <c r="C46" s="257"/>
      <c r="D46" s="258"/>
      <c r="E46" s="258"/>
      <c r="F46" s="259"/>
      <c r="G46" s="257"/>
      <c r="H46" s="258"/>
      <c r="I46" s="258"/>
      <c r="J46" s="258"/>
      <c r="K46" s="258"/>
      <c r="L46" s="258"/>
      <c r="M46" s="259"/>
    </row>
    <row r="47" spans="1:13" s="11" customFormat="1" ht="12.75">
      <c r="A47" s="16" t="s">
        <v>32</v>
      </c>
      <c r="B47" s="3"/>
      <c r="C47" s="257"/>
      <c r="D47" s="258"/>
      <c r="E47" s="258"/>
      <c r="F47" s="259"/>
      <c r="G47" s="257"/>
      <c r="H47" s="258"/>
      <c r="I47" s="258"/>
      <c r="J47" s="258"/>
      <c r="K47" s="258"/>
      <c r="L47" s="258"/>
      <c r="M47" s="259"/>
    </row>
    <row r="48" spans="1:13" s="11" customFormat="1" ht="12.75">
      <c r="A48" s="16" t="s">
        <v>32</v>
      </c>
      <c r="B48" s="3"/>
      <c r="C48" s="257"/>
      <c r="D48" s="258"/>
      <c r="E48" s="258"/>
      <c r="F48" s="259"/>
      <c r="G48" s="257"/>
      <c r="H48" s="258"/>
      <c r="I48" s="258"/>
      <c r="J48" s="258"/>
      <c r="K48" s="258"/>
      <c r="L48" s="258"/>
      <c r="M48" s="259"/>
    </row>
    <row r="49" spans="1:13" s="11" customFormat="1" ht="35.25" customHeight="1" thickBot="1">
      <c r="A49" s="17" t="s">
        <v>39</v>
      </c>
      <c r="B49" s="254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6"/>
    </row>
    <row r="50" spans="1:8" s="11" customFormat="1" ht="13.5" thickBot="1">
      <c r="A50" s="10"/>
      <c r="E50" s="18"/>
      <c r="F50" s="18"/>
      <c r="G50" s="18"/>
      <c r="H50" s="18"/>
    </row>
    <row r="51" spans="1:7" s="11" customFormat="1" ht="15.75">
      <c r="A51" s="19" t="s">
        <v>33</v>
      </c>
      <c r="B51" s="20"/>
      <c r="D51" s="21" t="s">
        <v>27</v>
      </c>
      <c r="E51" s="22"/>
      <c r="F51" s="22"/>
      <c r="G51" s="23"/>
    </row>
    <row r="52" spans="1:8" s="11" customFormat="1" ht="12.75">
      <c r="A52" s="123" t="s">
        <v>185</v>
      </c>
      <c r="B52" s="25">
        <f aca="true" t="shared" si="0" ref="B52:B58">COUNTIF(B$37:B$48,X2)</f>
        <v>0</v>
      </c>
      <c r="D52" s="28" t="s">
        <v>35</v>
      </c>
      <c r="E52" s="26" t="s">
        <v>24</v>
      </c>
      <c r="F52" s="26" t="s">
        <v>25</v>
      </c>
      <c r="G52" s="27" t="s">
        <v>26</v>
      </c>
      <c r="H52" s="61"/>
    </row>
    <row r="53" spans="1:7" s="11" customFormat="1" ht="15.75">
      <c r="A53" s="122" t="s">
        <v>199</v>
      </c>
      <c r="B53" s="25">
        <f t="shared" si="0"/>
        <v>0</v>
      </c>
      <c r="C53" s="102"/>
      <c r="D53" s="28" t="s">
        <v>64</v>
      </c>
      <c r="E53" s="29">
        <f>COUNTIF(D28:M28,"=Yes")+COUNTIF(D34:M34,"=Yes")</f>
        <v>0</v>
      </c>
      <c r="F53" s="30">
        <f>COUNTIF(D28:M28,"=No")+COUNTIF(D34:M34,"=No")</f>
        <v>0</v>
      </c>
      <c r="G53" s="31" t="e">
        <f>E53/(F53+E53)</f>
        <v>#DIV/0!</v>
      </c>
    </row>
    <row r="54" spans="1:7" s="11" customFormat="1" ht="15.75">
      <c r="A54" s="24" t="s">
        <v>210</v>
      </c>
      <c r="B54" s="25">
        <f t="shared" si="0"/>
        <v>0</v>
      </c>
      <c r="D54" s="28" t="s">
        <v>34</v>
      </c>
      <c r="E54" s="32"/>
      <c r="F54" s="32"/>
      <c r="G54" s="33">
        <f>COUNTIF(B52:B58,"&gt;0")</f>
        <v>0</v>
      </c>
    </row>
    <row r="55" spans="1:7" s="11" customFormat="1" ht="12.75" customHeight="1" thickBot="1">
      <c r="A55" s="24" t="s">
        <v>0</v>
      </c>
      <c r="B55" s="25">
        <f t="shared" si="0"/>
        <v>0</v>
      </c>
      <c r="D55" s="37" t="s">
        <v>65</v>
      </c>
      <c r="E55" s="38"/>
      <c r="F55" s="38"/>
      <c r="G55" s="39">
        <f>COUNTA(B37:B48)</f>
        <v>0</v>
      </c>
    </row>
    <row r="56" spans="1:10" s="11" customFormat="1" ht="12.75">
      <c r="A56" s="24" t="s">
        <v>1</v>
      </c>
      <c r="B56" s="25">
        <f t="shared" si="0"/>
        <v>0</v>
      </c>
      <c r="J56" s="34"/>
    </row>
    <row r="57" spans="1:10" s="11" customFormat="1" ht="12.75">
      <c r="A57" s="24" t="s">
        <v>197</v>
      </c>
      <c r="B57" s="25">
        <f t="shared" si="0"/>
        <v>0</v>
      </c>
      <c r="J57" s="34"/>
    </row>
    <row r="58" spans="1:2" s="11" customFormat="1" ht="13.5" thickBot="1">
      <c r="A58" s="35" t="s">
        <v>7</v>
      </c>
      <c r="B58" s="36">
        <f t="shared" si="0"/>
        <v>0</v>
      </c>
    </row>
    <row r="59" spans="1:11" s="54" customFormat="1" ht="12.75">
      <c r="A59" s="135"/>
      <c r="B59" s="136"/>
      <c r="C59" s="53"/>
      <c r="D59" s="53"/>
      <c r="E59" s="53"/>
      <c r="F59" s="53"/>
      <c r="G59" s="53"/>
      <c r="H59" s="53"/>
      <c r="I59" s="53"/>
      <c r="J59" s="53"/>
      <c r="K59" s="53"/>
    </row>
    <row r="60" spans="1:29" s="40" customFormat="1" ht="14.25" customHeight="1">
      <c r="A60" s="137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15" ht="12.75">
      <c r="A61" s="104"/>
      <c r="B61" s="106"/>
      <c r="C61" s="82"/>
      <c r="D61" s="82"/>
      <c r="E61" s="82"/>
      <c r="F61" s="82"/>
      <c r="G61" s="82"/>
      <c r="H61" s="82"/>
      <c r="I61" s="82"/>
      <c r="J61" s="82"/>
      <c r="K61" s="82"/>
      <c r="L61" s="77"/>
      <c r="M61" s="77"/>
      <c r="N61" s="82"/>
      <c r="O61" s="82"/>
    </row>
    <row r="62" spans="1:15" ht="12.75">
      <c r="A62" s="104"/>
      <c r="B62" s="106"/>
      <c r="C62" s="82"/>
      <c r="D62" s="82"/>
      <c r="E62" s="82"/>
      <c r="F62" s="82"/>
      <c r="G62" s="82"/>
      <c r="H62" s="82"/>
      <c r="I62" s="82"/>
      <c r="J62" s="82"/>
      <c r="K62" s="82"/>
      <c r="L62" s="77"/>
      <c r="M62" s="77"/>
      <c r="N62" s="82"/>
      <c r="O62" s="82"/>
    </row>
    <row r="63" spans="1:15" ht="12.75">
      <c r="A63" s="104"/>
      <c r="B63" s="106"/>
      <c r="C63" s="82"/>
      <c r="D63" s="82"/>
      <c r="E63" s="82"/>
      <c r="F63" s="82"/>
      <c r="G63" s="82"/>
      <c r="H63" s="82"/>
      <c r="I63" s="82"/>
      <c r="J63" s="82"/>
      <c r="K63" s="82"/>
      <c r="L63" s="77"/>
      <c r="M63" s="77"/>
      <c r="N63" s="82"/>
      <c r="O63" s="82"/>
    </row>
    <row r="64" spans="1:15" ht="12.75">
      <c r="A64" s="108"/>
      <c r="B64" s="107"/>
      <c r="C64" s="82"/>
      <c r="D64" s="82"/>
      <c r="E64" s="82"/>
      <c r="F64" s="82"/>
      <c r="G64" s="82"/>
      <c r="H64" s="82"/>
      <c r="I64" s="82"/>
      <c r="J64" s="82"/>
      <c r="K64" s="82"/>
      <c r="L64" s="77"/>
      <c r="M64" s="77"/>
      <c r="N64" s="82"/>
      <c r="O64" s="82"/>
    </row>
    <row r="65" spans="1:15" ht="12.75">
      <c r="A65" s="104"/>
      <c r="B65" s="106"/>
      <c r="C65" s="82"/>
      <c r="D65" s="82"/>
      <c r="E65" s="82"/>
      <c r="F65" s="82"/>
      <c r="G65" s="82"/>
      <c r="H65" s="82"/>
      <c r="I65" s="82"/>
      <c r="J65" s="82"/>
      <c r="K65" s="82"/>
      <c r="L65" s="77"/>
      <c r="M65" s="77"/>
      <c r="N65" s="82"/>
      <c r="O65" s="82"/>
    </row>
    <row r="66" spans="1:15" ht="12.75">
      <c r="A66" s="104"/>
      <c r="B66" s="106"/>
      <c r="C66" s="82"/>
      <c r="D66" s="82"/>
      <c r="E66" s="82"/>
      <c r="F66" s="82"/>
      <c r="G66" s="82"/>
      <c r="H66" s="82"/>
      <c r="I66" s="82"/>
      <c r="J66" s="82"/>
      <c r="K66" s="82"/>
      <c r="L66" s="77"/>
      <c r="M66" s="77"/>
      <c r="N66" s="82"/>
      <c r="O66" s="82"/>
    </row>
    <row r="67" spans="1:15" ht="12.75">
      <c r="A67" s="104"/>
      <c r="B67" s="106"/>
      <c r="C67" s="82"/>
      <c r="D67" s="82"/>
      <c r="E67" s="82"/>
      <c r="F67" s="104"/>
      <c r="G67" s="82"/>
      <c r="H67" s="82"/>
      <c r="I67" s="82"/>
      <c r="J67" s="82"/>
      <c r="K67" s="82"/>
      <c r="L67" s="77"/>
      <c r="M67" s="77"/>
      <c r="N67" s="82"/>
      <c r="O67" s="82"/>
    </row>
    <row r="68" spans="1:15" ht="12.75">
      <c r="A68" s="104"/>
      <c r="B68" s="106"/>
      <c r="C68" s="82"/>
      <c r="D68" s="82"/>
      <c r="E68" s="82"/>
      <c r="F68" s="104"/>
      <c r="G68" s="82"/>
      <c r="H68" s="82"/>
      <c r="I68" s="82"/>
      <c r="J68" s="82"/>
      <c r="K68" s="82"/>
      <c r="L68" s="77"/>
      <c r="M68" s="77"/>
      <c r="N68" s="82"/>
      <c r="O68" s="82"/>
    </row>
    <row r="69" spans="1:15" ht="12.75" customHeight="1">
      <c r="A69" s="104"/>
      <c r="B69" s="106"/>
      <c r="C69" s="82"/>
      <c r="D69" s="82"/>
      <c r="E69" s="82"/>
      <c r="F69" s="104"/>
      <c r="G69" s="82"/>
      <c r="H69" s="82"/>
      <c r="I69" s="82"/>
      <c r="J69" s="82"/>
      <c r="K69" s="82"/>
      <c r="L69" s="77"/>
      <c r="M69" s="77"/>
      <c r="N69" s="82"/>
      <c r="O69" s="82"/>
    </row>
    <row r="70" spans="1:15" ht="12.75" customHeight="1">
      <c r="A70" s="104"/>
      <c r="B70" s="106"/>
      <c r="C70" s="82"/>
      <c r="D70" s="82"/>
      <c r="E70" s="82"/>
      <c r="F70" s="104"/>
      <c r="G70" s="82"/>
      <c r="H70" s="82"/>
      <c r="I70" s="82"/>
      <c r="J70" s="82"/>
      <c r="K70" s="82"/>
      <c r="L70" s="77"/>
      <c r="M70" s="77"/>
      <c r="N70" s="82"/>
      <c r="O70" s="82"/>
    </row>
    <row r="71" spans="1:15" ht="12.75">
      <c r="A71" s="104"/>
      <c r="B71" s="106"/>
      <c r="C71" s="82"/>
      <c r="D71" s="82"/>
      <c r="E71" s="82"/>
      <c r="F71" s="104"/>
      <c r="G71" s="82"/>
      <c r="H71" s="82"/>
      <c r="I71" s="82"/>
      <c r="J71" s="82"/>
      <c r="K71" s="82"/>
      <c r="L71" s="77"/>
      <c r="M71" s="77"/>
      <c r="N71" s="82"/>
      <c r="O71" s="82"/>
    </row>
    <row r="72" spans="1:15" ht="12.75">
      <c r="A72" s="104"/>
      <c r="B72" s="108"/>
      <c r="C72" s="82"/>
      <c r="D72" s="82"/>
      <c r="E72" s="82"/>
      <c r="F72" s="104"/>
      <c r="G72" s="82"/>
      <c r="H72" s="82"/>
      <c r="I72" s="82"/>
      <c r="J72" s="82"/>
      <c r="K72" s="82"/>
      <c r="L72" s="77"/>
      <c r="M72" s="77"/>
      <c r="N72" s="82"/>
      <c r="O72" s="82"/>
    </row>
    <row r="73" spans="1:15" ht="12.75">
      <c r="A73" s="108"/>
      <c r="B73" s="107"/>
      <c r="C73" s="82"/>
      <c r="D73" s="82"/>
      <c r="E73" s="82"/>
      <c r="F73" s="82"/>
      <c r="G73" s="82"/>
      <c r="H73" s="82"/>
      <c r="I73" s="82"/>
      <c r="J73" s="82"/>
      <c r="K73" s="82"/>
      <c r="L73" s="77"/>
      <c r="M73" s="77"/>
      <c r="N73" s="82"/>
      <c r="O73" s="82"/>
    </row>
    <row r="74" spans="1:15" ht="12.75">
      <c r="A74" s="108"/>
      <c r="B74" s="107"/>
      <c r="C74" s="82"/>
      <c r="D74" s="82"/>
      <c r="E74" s="82"/>
      <c r="F74" s="82"/>
      <c r="G74" s="82"/>
      <c r="H74" s="82"/>
      <c r="I74" s="82"/>
      <c r="J74" s="82"/>
      <c r="K74" s="82"/>
      <c r="L74" s="77"/>
      <c r="M74" s="77"/>
      <c r="N74" s="82"/>
      <c r="O74" s="82"/>
    </row>
    <row r="75" spans="1:15" ht="12.75">
      <c r="A75" s="108"/>
      <c r="B75" s="108"/>
      <c r="C75" s="82"/>
      <c r="D75" s="82"/>
      <c r="E75" s="82"/>
      <c r="F75" s="82"/>
      <c r="G75" s="82"/>
      <c r="H75" s="82"/>
      <c r="I75" s="82"/>
      <c r="J75" s="82"/>
      <c r="K75" s="82"/>
      <c r="L75" s="77"/>
      <c r="M75" s="77"/>
      <c r="N75" s="82"/>
      <c r="O75" s="82"/>
    </row>
    <row r="76" spans="1:15" ht="12.75">
      <c r="A76" s="108"/>
      <c r="B76" s="106"/>
      <c r="C76" s="82"/>
      <c r="D76" s="82"/>
      <c r="E76" s="82"/>
      <c r="F76" s="82"/>
      <c r="G76" s="82"/>
      <c r="H76" s="82"/>
      <c r="I76" s="82"/>
      <c r="J76" s="82"/>
      <c r="K76" s="82"/>
      <c r="L76" s="77"/>
      <c r="M76" s="77"/>
      <c r="N76" s="82"/>
      <c r="O76" s="82"/>
    </row>
    <row r="77" spans="1:15" ht="12.75" customHeight="1">
      <c r="A77" s="85"/>
      <c r="B77" s="106"/>
      <c r="C77" s="82"/>
      <c r="D77" s="82"/>
      <c r="E77" s="82"/>
      <c r="F77" s="82"/>
      <c r="G77" s="82"/>
      <c r="H77" s="82"/>
      <c r="I77" s="82"/>
      <c r="J77" s="82"/>
      <c r="K77" s="82"/>
      <c r="L77" s="77"/>
      <c r="M77" s="77"/>
      <c r="N77" s="82"/>
      <c r="O77" s="82"/>
    </row>
    <row r="78" spans="1:15" ht="12.75" customHeight="1">
      <c r="A78" s="85"/>
      <c r="B78" s="107"/>
      <c r="C78" s="82"/>
      <c r="D78" s="82"/>
      <c r="E78" s="82"/>
      <c r="F78" s="82"/>
      <c r="G78" s="82"/>
      <c r="H78" s="82"/>
      <c r="I78" s="82"/>
      <c r="J78" s="82"/>
      <c r="K78" s="82"/>
      <c r="L78" s="77"/>
      <c r="M78" s="77"/>
      <c r="N78" s="82"/>
      <c r="O78" s="82"/>
    </row>
    <row r="79" spans="1:15" ht="12.75">
      <c r="A79" s="108"/>
      <c r="B79" s="107"/>
      <c r="C79" s="82"/>
      <c r="D79" s="82"/>
      <c r="E79" s="82"/>
      <c r="F79" s="82"/>
      <c r="G79" s="82"/>
      <c r="H79" s="82"/>
      <c r="I79" s="82"/>
      <c r="J79" s="82"/>
      <c r="K79" s="82"/>
      <c r="L79" s="77"/>
      <c r="M79" s="77"/>
      <c r="N79" s="82"/>
      <c r="O79" s="82"/>
    </row>
    <row r="80" spans="1:15" ht="12.75">
      <c r="A80" s="108"/>
      <c r="B80" s="107"/>
      <c r="C80" s="82"/>
      <c r="D80" s="82"/>
      <c r="E80" s="82"/>
      <c r="F80" s="82"/>
      <c r="G80" s="82"/>
      <c r="H80" s="82"/>
      <c r="I80" s="82"/>
      <c r="J80" s="82"/>
      <c r="K80" s="82"/>
      <c r="L80" s="77"/>
      <c r="M80" s="77"/>
      <c r="N80" s="82"/>
      <c r="O80" s="82"/>
    </row>
    <row r="81" spans="1:15" ht="12.75">
      <c r="A81" s="108"/>
      <c r="B81" s="107"/>
      <c r="C81" s="82"/>
      <c r="D81" s="82"/>
      <c r="E81" s="82"/>
      <c r="F81" s="82"/>
      <c r="G81" s="82"/>
      <c r="H81" s="82"/>
      <c r="I81" s="82"/>
      <c r="J81" s="82"/>
      <c r="K81" s="82"/>
      <c r="L81" s="77"/>
      <c r="M81" s="77"/>
      <c r="N81" s="82"/>
      <c r="O81" s="82"/>
    </row>
    <row r="82" spans="1:15" ht="12.75">
      <c r="A82" s="108"/>
      <c r="B82" s="107"/>
      <c r="C82" s="82"/>
      <c r="D82" s="82"/>
      <c r="E82" s="82"/>
      <c r="F82" s="82"/>
      <c r="G82" s="82"/>
      <c r="H82" s="82"/>
      <c r="I82" s="82"/>
      <c r="J82" s="82"/>
      <c r="K82" s="82"/>
      <c r="L82" s="77"/>
      <c r="M82" s="77"/>
      <c r="N82" s="82"/>
      <c r="O82" s="82"/>
    </row>
    <row r="83" spans="1:15" ht="12.75">
      <c r="A83" s="108"/>
      <c r="B83" s="107"/>
      <c r="C83" s="82"/>
      <c r="D83" s="82"/>
      <c r="E83" s="82"/>
      <c r="F83" s="82"/>
      <c r="G83" s="82"/>
      <c r="H83" s="82"/>
      <c r="I83" s="82"/>
      <c r="J83" s="82"/>
      <c r="K83" s="82"/>
      <c r="L83" s="77"/>
      <c r="M83" s="77"/>
      <c r="N83" s="82"/>
      <c r="O83" s="82"/>
    </row>
    <row r="84" spans="1:15" ht="12.75">
      <c r="A84" s="108"/>
      <c r="B84" s="107"/>
      <c r="C84" s="82"/>
      <c r="D84" s="82"/>
      <c r="E84" s="82"/>
      <c r="F84" s="82"/>
      <c r="G84" s="82"/>
      <c r="H84" s="82"/>
      <c r="I84" s="82"/>
      <c r="J84" s="82"/>
      <c r="K84" s="82"/>
      <c r="L84" s="77"/>
      <c r="M84" s="77"/>
      <c r="N84" s="82"/>
      <c r="O84" s="82"/>
    </row>
    <row r="85" spans="1:15" ht="12.75">
      <c r="A85" s="108"/>
      <c r="B85" s="107"/>
      <c r="C85" s="82"/>
      <c r="D85" s="82"/>
      <c r="E85" s="82"/>
      <c r="F85" s="82"/>
      <c r="G85" s="82"/>
      <c r="H85" s="82"/>
      <c r="I85" s="82"/>
      <c r="J85" s="82"/>
      <c r="K85" s="82"/>
      <c r="L85" s="77"/>
      <c r="M85" s="77"/>
      <c r="N85" s="82"/>
      <c r="O85" s="82"/>
    </row>
    <row r="86" spans="1:15" ht="12.75">
      <c r="A86" s="108"/>
      <c r="B86" s="107"/>
      <c r="C86" s="82"/>
      <c r="D86" s="82"/>
      <c r="E86" s="82"/>
      <c r="F86" s="82"/>
      <c r="G86" s="82"/>
      <c r="H86" s="82"/>
      <c r="I86" s="82"/>
      <c r="J86" s="82"/>
      <c r="K86" s="82"/>
      <c r="L86" s="77"/>
      <c r="M86" s="77"/>
      <c r="N86" s="82"/>
      <c r="O86" s="82"/>
    </row>
    <row r="87" spans="1:15" ht="12.75">
      <c r="A87" s="108"/>
      <c r="B87" s="107"/>
      <c r="C87" s="82"/>
      <c r="D87" s="82"/>
      <c r="E87" s="82"/>
      <c r="F87" s="82"/>
      <c r="G87" s="82"/>
      <c r="H87" s="82"/>
      <c r="I87" s="82"/>
      <c r="J87" s="82"/>
      <c r="K87" s="82"/>
      <c r="L87" s="77"/>
      <c r="M87" s="77"/>
      <c r="N87" s="82"/>
      <c r="O87" s="82"/>
    </row>
    <row r="88" spans="1:15" ht="12.75">
      <c r="A88" s="108"/>
      <c r="B88" s="107"/>
      <c r="C88" s="82"/>
      <c r="D88" s="82"/>
      <c r="E88" s="82"/>
      <c r="F88" s="82"/>
      <c r="G88" s="82"/>
      <c r="H88" s="82"/>
      <c r="I88" s="82"/>
      <c r="J88" s="82"/>
      <c r="K88" s="82"/>
      <c r="L88" s="77"/>
      <c r="M88" s="77"/>
      <c r="N88" s="82"/>
      <c r="O88" s="82"/>
    </row>
    <row r="89" spans="1:15" ht="12.75">
      <c r="A89" s="108"/>
      <c r="B89" s="107"/>
      <c r="C89" s="82"/>
      <c r="D89" s="82"/>
      <c r="E89" s="82"/>
      <c r="F89" s="82"/>
      <c r="G89" s="82"/>
      <c r="H89" s="82"/>
      <c r="I89" s="82"/>
      <c r="J89" s="82"/>
      <c r="K89" s="82"/>
      <c r="L89" s="77"/>
      <c r="M89" s="77"/>
      <c r="N89" s="82"/>
      <c r="O89" s="82"/>
    </row>
    <row r="90" spans="1:15" ht="12.75">
      <c r="A90" s="108"/>
      <c r="B90" s="107"/>
      <c r="C90" s="82"/>
      <c r="D90" s="82"/>
      <c r="E90" s="82"/>
      <c r="F90" s="82"/>
      <c r="G90" s="82"/>
      <c r="H90" s="82"/>
      <c r="I90" s="82"/>
      <c r="J90" s="82"/>
      <c r="K90" s="82"/>
      <c r="L90" s="77"/>
      <c r="M90" s="77"/>
      <c r="N90" s="82"/>
      <c r="O90" s="82"/>
    </row>
    <row r="91" spans="1:15" ht="12.75" customHeight="1">
      <c r="A91" s="108"/>
      <c r="B91" s="107"/>
      <c r="C91" s="82"/>
      <c r="D91" s="82"/>
      <c r="E91" s="82"/>
      <c r="F91" s="82"/>
      <c r="G91" s="82"/>
      <c r="H91" s="82"/>
      <c r="I91" s="82"/>
      <c r="J91" s="82"/>
      <c r="K91" s="82"/>
      <c r="L91" s="77"/>
      <c r="M91" s="77"/>
      <c r="N91" s="82"/>
      <c r="O91" s="82"/>
    </row>
    <row r="92" spans="1:15" ht="12.75">
      <c r="A92" s="108"/>
      <c r="B92" s="107"/>
      <c r="C92" s="82"/>
      <c r="D92" s="82"/>
      <c r="E92" s="82"/>
      <c r="F92" s="82"/>
      <c r="G92" s="82"/>
      <c r="H92" s="82"/>
      <c r="I92" s="82"/>
      <c r="J92" s="82"/>
      <c r="K92" s="82"/>
      <c r="L92" s="77"/>
      <c r="M92" s="77"/>
      <c r="N92" s="82"/>
      <c r="O92" s="82"/>
    </row>
    <row r="93" spans="1:15" ht="12.75">
      <c r="A93" s="108"/>
      <c r="B93" s="107"/>
      <c r="C93" s="82"/>
      <c r="D93" s="82"/>
      <c r="E93" s="82"/>
      <c r="F93" s="82"/>
      <c r="G93" s="82"/>
      <c r="H93" s="82"/>
      <c r="I93" s="82"/>
      <c r="J93" s="82"/>
      <c r="K93" s="82"/>
      <c r="L93" s="77"/>
      <c r="M93" s="77"/>
      <c r="N93" s="82"/>
      <c r="O93" s="82"/>
    </row>
    <row r="94" spans="1:15" ht="12.75">
      <c r="A94" s="108"/>
      <c r="B94" s="107"/>
      <c r="C94" s="82"/>
      <c r="D94" s="82"/>
      <c r="E94" s="82"/>
      <c r="F94" s="82"/>
      <c r="G94" s="82"/>
      <c r="H94" s="82"/>
      <c r="I94" s="82"/>
      <c r="J94" s="82"/>
      <c r="K94" s="82"/>
      <c r="L94" s="77"/>
      <c r="M94" s="77"/>
      <c r="N94" s="82"/>
      <c r="O94" s="82"/>
    </row>
    <row r="95" spans="1:15" ht="12.75">
      <c r="A95" s="108"/>
      <c r="B95" s="107"/>
      <c r="C95" s="82"/>
      <c r="D95" s="82"/>
      <c r="E95" s="82"/>
      <c r="F95" s="82"/>
      <c r="G95" s="82"/>
      <c r="H95" s="82"/>
      <c r="I95" s="82"/>
      <c r="J95" s="82"/>
      <c r="K95" s="82"/>
      <c r="L95" s="77"/>
      <c r="M95" s="77"/>
      <c r="N95" s="82"/>
      <c r="O95" s="82"/>
    </row>
    <row r="96" spans="1:15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77"/>
      <c r="M96" s="77"/>
      <c r="N96" s="82"/>
      <c r="O96" s="82"/>
    </row>
    <row r="97" spans="1:15" ht="12.7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77"/>
      <c r="M97" s="77"/>
      <c r="N97" s="82"/>
      <c r="O97" s="82"/>
    </row>
    <row r="98" spans="1:15" ht="12.75" customHeight="1">
      <c r="A98" s="108"/>
      <c r="B98" s="107"/>
      <c r="C98" s="82"/>
      <c r="D98" s="82"/>
      <c r="E98" s="82"/>
      <c r="F98" s="82"/>
      <c r="G98" s="82"/>
      <c r="H98" s="82"/>
      <c r="I98" s="82"/>
      <c r="J98" s="82"/>
      <c r="K98" s="82"/>
      <c r="L98" s="77"/>
      <c r="M98" s="77"/>
      <c r="N98" s="82"/>
      <c r="O98" s="82"/>
    </row>
    <row r="99" spans="1:15" ht="12.75" customHeight="1">
      <c r="A99" s="108"/>
      <c r="B99" s="107"/>
      <c r="C99" s="82"/>
      <c r="D99" s="82"/>
      <c r="E99" s="82"/>
      <c r="F99" s="82"/>
      <c r="G99" s="82"/>
      <c r="H99" s="82"/>
      <c r="I99" s="82"/>
      <c r="J99" s="82"/>
      <c r="K99" s="82"/>
      <c r="L99" s="77"/>
      <c r="M99" s="77"/>
      <c r="N99" s="82"/>
      <c r="O99" s="82"/>
    </row>
    <row r="100" spans="1:15" ht="12.75">
      <c r="A100" s="108"/>
      <c r="B100" s="107"/>
      <c r="C100" s="82"/>
      <c r="D100" s="82"/>
      <c r="E100" s="82"/>
      <c r="F100" s="82"/>
      <c r="G100" s="82"/>
      <c r="H100" s="82"/>
      <c r="I100" s="82"/>
      <c r="J100" s="82"/>
      <c r="K100" s="82"/>
      <c r="L100" s="77"/>
      <c r="M100" s="77"/>
      <c r="N100" s="82"/>
      <c r="O100" s="82"/>
    </row>
    <row r="101" spans="1:15" ht="12.75">
      <c r="A101" s="108"/>
      <c r="B101" s="107"/>
      <c r="C101" s="82"/>
      <c r="D101" s="82"/>
      <c r="E101" s="82"/>
      <c r="F101" s="82"/>
      <c r="G101" s="82"/>
      <c r="H101" s="82"/>
      <c r="I101" s="82"/>
      <c r="J101" s="82"/>
      <c r="K101" s="82"/>
      <c r="L101" s="77"/>
      <c r="M101" s="77"/>
      <c r="N101" s="82"/>
      <c r="O101" s="82"/>
    </row>
    <row r="102" spans="1:15" ht="12.75">
      <c r="A102" s="108"/>
      <c r="B102" s="107"/>
      <c r="C102" s="82"/>
      <c r="D102" s="82"/>
      <c r="E102" s="82"/>
      <c r="F102" s="82"/>
      <c r="G102" s="82"/>
      <c r="H102" s="82"/>
      <c r="I102" s="82"/>
      <c r="J102" s="82"/>
      <c r="K102" s="82"/>
      <c r="L102" s="77"/>
      <c r="M102" s="77"/>
      <c r="N102" s="82"/>
      <c r="O102" s="82"/>
    </row>
    <row r="103" spans="1:15" ht="12.75">
      <c r="A103" s="108"/>
      <c r="B103" s="107"/>
      <c r="C103" s="82"/>
      <c r="D103" s="82"/>
      <c r="E103" s="82"/>
      <c r="F103" s="82"/>
      <c r="G103" s="82"/>
      <c r="H103" s="82"/>
      <c r="I103" s="82"/>
      <c r="J103" s="82"/>
      <c r="K103" s="82"/>
      <c r="L103" s="77"/>
      <c r="M103" s="77"/>
      <c r="N103" s="82"/>
      <c r="O103" s="82"/>
    </row>
    <row r="104" spans="1:15" ht="12.75">
      <c r="A104" s="108"/>
      <c r="B104" s="107"/>
      <c r="C104" s="82"/>
      <c r="D104" s="82"/>
      <c r="E104" s="82"/>
      <c r="F104" s="82"/>
      <c r="G104" s="82"/>
      <c r="H104" s="82"/>
      <c r="I104" s="82"/>
      <c r="J104" s="82"/>
      <c r="K104" s="82"/>
      <c r="L104" s="77"/>
      <c r="M104" s="77"/>
      <c r="N104" s="82"/>
      <c r="O104" s="82"/>
    </row>
    <row r="105" spans="1:15" ht="12.75">
      <c r="A105" s="108"/>
      <c r="B105" s="107"/>
      <c r="C105" s="82"/>
      <c r="D105" s="82"/>
      <c r="E105" s="82"/>
      <c r="F105" s="82"/>
      <c r="G105" s="82"/>
      <c r="H105" s="82"/>
      <c r="I105" s="82"/>
      <c r="J105" s="82"/>
      <c r="K105" s="82"/>
      <c r="L105" s="77"/>
      <c r="M105" s="77"/>
      <c r="N105" s="82"/>
      <c r="O105" s="82"/>
    </row>
    <row r="106" spans="1:15" ht="12.75">
      <c r="A106" s="108"/>
      <c r="B106" s="107"/>
      <c r="C106" s="82"/>
      <c r="D106" s="82"/>
      <c r="E106" s="82"/>
      <c r="F106" s="82"/>
      <c r="G106" s="82"/>
      <c r="H106" s="82"/>
      <c r="I106" s="82"/>
      <c r="J106" s="82"/>
      <c r="K106" s="82"/>
      <c r="L106" s="77"/>
      <c r="M106" s="77"/>
      <c r="N106" s="82"/>
      <c r="O106" s="82"/>
    </row>
    <row r="107" spans="1:15" ht="12.75">
      <c r="A107" s="108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77"/>
      <c r="M107" s="77"/>
      <c r="N107" s="82"/>
      <c r="O107" s="82"/>
    </row>
    <row r="108" spans="1:15" ht="12.75">
      <c r="A108" s="108"/>
      <c r="B108" s="107"/>
      <c r="C108" s="82"/>
      <c r="D108" s="82"/>
      <c r="E108" s="82"/>
      <c r="F108" s="82"/>
      <c r="G108" s="82"/>
      <c r="H108" s="82"/>
      <c r="I108" s="82"/>
      <c r="J108" s="82"/>
      <c r="K108" s="82"/>
      <c r="L108" s="77"/>
      <c r="M108" s="77"/>
      <c r="N108" s="82"/>
      <c r="O108" s="82"/>
    </row>
    <row r="109" spans="1:15" ht="12.75">
      <c r="A109" s="108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77"/>
      <c r="M109" s="77"/>
      <c r="N109" s="82"/>
      <c r="O109" s="82"/>
    </row>
    <row r="110" spans="1:15" ht="12.75">
      <c r="A110" s="108"/>
      <c r="B110" s="107"/>
      <c r="C110" s="82"/>
      <c r="D110" s="82"/>
      <c r="E110" s="82"/>
      <c r="F110" s="82"/>
      <c r="G110" s="82"/>
      <c r="H110" s="82"/>
      <c r="I110" s="82"/>
      <c r="J110" s="82"/>
      <c r="K110" s="82"/>
      <c r="L110" s="77"/>
      <c r="M110" s="77"/>
      <c r="N110" s="82"/>
      <c r="O110" s="82"/>
    </row>
    <row r="111" spans="1:15" ht="12.75">
      <c r="A111" s="108"/>
      <c r="B111" s="107"/>
      <c r="C111" s="82"/>
      <c r="D111" s="82"/>
      <c r="E111" s="82"/>
      <c r="F111" s="82"/>
      <c r="G111" s="82"/>
      <c r="H111" s="82"/>
      <c r="I111" s="82"/>
      <c r="J111" s="82"/>
      <c r="K111" s="82"/>
      <c r="L111" s="77"/>
      <c r="M111" s="77"/>
      <c r="N111" s="82"/>
      <c r="O111" s="82"/>
    </row>
    <row r="112" spans="1:15" ht="12.75">
      <c r="A112" s="108"/>
      <c r="B112" s="107"/>
      <c r="C112" s="82"/>
      <c r="D112" s="82"/>
      <c r="E112" s="82"/>
      <c r="F112" s="82"/>
      <c r="G112" s="82"/>
      <c r="H112" s="82"/>
      <c r="I112" s="82"/>
      <c r="J112" s="82"/>
      <c r="K112" s="82"/>
      <c r="L112" s="77"/>
      <c r="M112" s="77"/>
      <c r="N112" s="82"/>
      <c r="O112" s="82"/>
    </row>
    <row r="113" spans="1:15" ht="12.75">
      <c r="A113" s="108"/>
      <c r="B113" s="107"/>
      <c r="C113" s="82"/>
      <c r="D113" s="82"/>
      <c r="E113" s="82"/>
      <c r="F113" s="82"/>
      <c r="G113" s="82"/>
      <c r="H113" s="82"/>
      <c r="I113" s="82"/>
      <c r="J113" s="82"/>
      <c r="K113" s="82"/>
      <c r="L113" s="77"/>
      <c r="M113" s="77"/>
      <c r="N113" s="82"/>
      <c r="O113" s="82"/>
    </row>
    <row r="114" spans="1:15" ht="12.75">
      <c r="A114" s="108"/>
      <c r="B114" s="107"/>
      <c r="C114" s="82"/>
      <c r="D114" s="82"/>
      <c r="E114" s="82"/>
      <c r="F114" s="82"/>
      <c r="G114" s="82"/>
      <c r="H114" s="82"/>
      <c r="I114" s="82"/>
      <c r="J114" s="82"/>
      <c r="K114" s="82"/>
      <c r="L114" s="77"/>
      <c r="M114" s="77"/>
      <c r="N114" s="82"/>
      <c r="O114" s="82"/>
    </row>
    <row r="115" spans="1:15" ht="12.75">
      <c r="A115" s="105"/>
      <c r="B115" s="105"/>
      <c r="C115" s="82"/>
      <c r="D115" s="82"/>
      <c r="E115" s="82"/>
      <c r="F115" s="82"/>
      <c r="G115" s="82"/>
      <c r="H115" s="82"/>
      <c r="I115" s="82"/>
      <c r="J115" s="82"/>
      <c r="K115" s="82"/>
      <c r="L115" s="77"/>
      <c r="M115" s="77"/>
      <c r="N115" s="82"/>
      <c r="O115" s="82"/>
    </row>
    <row r="116" spans="1:15" ht="12.75">
      <c r="A116" s="105"/>
      <c r="B116" s="107"/>
      <c r="C116" s="82"/>
      <c r="D116" s="82"/>
      <c r="E116" s="82"/>
      <c r="F116" s="82"/>
      <c r="G116" s="82"/>
      <c r="H116" s="82"/>
      <c r="I116" s="82"/>
      <c r="J116" s="82"/>
      <c r="K116" s="82"/>
      <c r="L116" s="77"/>
      <c r="M116" s="77"/>
      <c r="N116" s="82"/>
      <c r="O116" s="82"/>
    </row>
    <row r="117" spans="1:15" ht="12.75">
      <c r="A117" s="105"/>
      <c r="B117" s="107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12.75">
      <c r="A118" s="107"/>
      <c r="B118" s="105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12.75">
      <c r="A119" s="110"/>
      <c r="B119" s="105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12.75">
      <c r="A120" s="86"/>
      <c r="B120" s="86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12.75">
      <c r="A121" s="86"/>
      <c r="B121" s="86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12.75">
      <c r="A122" s="86"/>
      <c r="B122" s="86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12.75">
      <c r="A123" s="86"/>
      <c r="B123" s="86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12.75">
      <c r="A124" s="86"/>
      <c r="B124" s="86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12.75">
      <c r="A125" s="86"/>
      <c r="B125" s="86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12.75">
      <c r="A126" s="86"/>
      <c r="B126" s="86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12.75">
      <c r="A127" s="86"/>
      <c r="B127" s="86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2.75">
      <c r="A128" s="85"/>
      <c r="B128" s="86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12.75">
      <c r="A129" s="85"/>
      <c r="B129" s="86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12.75">
      <c r="A130" s="85"/>
      <c r="B130" s="86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12.75">
      <c r="A131" s="85"/>
      <c r="B131" s="86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12.75">
      <c r="A132" s="85"/>
      <c r="B132" s="86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12.75">
      <c r="A133" s="85"/>
      <c r="B133" s="86"/>
      <c r="C133" s="82"/>
      <c r="D133" s="82"/>
      <c r="E133" s="82"/>
      <c r="F133" s="82"/>
      <c r="G133" s="82"/>
      <c r="H133" s="82"/>
      <c r="I133" s="82"/>
      <c r="J133" s="82"/>
      <c r="K133" s="82"/>
      <c r="L133" s="77"/>
      <c r="M133" s="77"/>
      <c r="N133" s="82"/>
      <c r="O133" s="82"/>
    </row>
    <row r="134" spans="1:11" ht="12.75">
      <c r="A134" s="85"/>
      <c r="B134" s="82"/>
      <c r="C134" s="82"/>
      <c r="D134" s="82"/>
      <c r="E134" s="82"/>
      <c r="F134" s="82"/>
      <c r="G134" s="82"/>
      <c r="H134" s="82"/>
      <c r="I134" s="82"/>
      <c r="J134" s="82"/>
      <c r="K134" s="82"/>
    </row>
    <row r="135" spans="1:11" ht="12.75">
      <c r="A135" s="85"/>
      <c r="B135" s="82"/>
      <c r="C135" s="82"/>
      <c r="D135" s="82"/>
      <c r="E135" s="82"/>
      <c r="F135" s="82"/>
      <c r="G135" s="82"/>
      <c r="H135" s="82"/>
      <c r="I135" s="82"/>
      <c r="J135" s="82"/>
      <c r="K135" s="82"/>
    </row>
    <row r="136" spans="1:11" ht="12.75">
      <c r="A136" s="85"/>
      <c r="B136" s="82"/>
      <c r="C136" s="82"/>
      <c r="D136" s="82"/>
      <c r="E136" s="82"/>
      <c r="F136" s="82"/>
      <c r="G136" s="82"/>
      <c r="H136" s="82"/>
      <c r="I136" s="82"/>
      <c r="J136" s="82"/>
      <c r="K136" s="82"/>
    </row>
    <row r="137" spans="1:11" ht="12.75">
      <c r="A137" s="85"/>
      <c r="B137" s="82"/>
      <c r="C137" s="82"/>
      <c r="D137" s="82"/>
      <c r="E137" s="82"/>
      <c r="F137" s="82"/>
      <c r="G137" s="82"/>
      <c r="H137" s="82"/>
      <c r="I137" s="82"/>
      <c r="J137" s="82"/>
      <c r="K137" s="82"/>
    </row>
    <row r="138" spans="1:11" ht="12.75">
      <c r="A138" s="85"/>
      <c r="B138" s="82"/>
      <c r="C138" s="82"/>
      <c r="D138" s="82"/>
      <c r="E138" s="82"/>
      <c r="F138" s="82"/>
      <c r="G138" s="82"/>
      <c r="H138" s="82"/>
      <c r="I138" s="82"/>
      <c r="J138" s="82"/>
      <c r="K138" s="82"/>
    </row>
    <row r="139" spans="1:11" ht="12.75">
      <c r="A139" s="85"/>
      <c r="B139" s="82"/>
      <c r="C139" s="82"/>
      <c r="D139" s="82"/>
      <c r="E139" s="82"/>
      <c r="F139" s="82"/>
      <c r="G139" s="82"/>
      <c r="H139" s="82"/>
      <c r="I139" s="82"/>
      <c r="J139" s="82"/>
      <c r="K139" s="82"/>
    </row>
    <row r="140" spans="1:11" ht="12.75">
      <c r="A140" s="85"/>
      <c r="B140" s="82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11" ht="12.75">
      <c r="A141" s="85"/>
      <c r="B141" s="82"/>
      <c r="C141" s="82"/>
      <c r="D141" s="82"/>
      <c r="E141" s="82"/>
      <c r="F141" s="82"/>
      <c r="G141" s="82"/>
      <c r="H141" s="82"/>
      <c r="I141" s="82"/>
      <c r="J141" s="82"/>
      <c r="K141" s="82"/>
    </row>
    <row r="142" spans="1:11" ht="12.75">
      <c r="A142" s="85"/>
      <c r="B142" s="82"/>
      <c r="C142" s="82"/>
      <c r="D142" s="82"/>
      <c r="E142" s="82"/>
      <c r="F142" s="82"/>
      <c r="G142" s="82"/>
      <c r="H142" s="82"/>
      <c r="I142" s="82"/>
      <c r="J142" s="82"/>
      <c r="K142" s="82"/>
    </row>
    <row r="143" spans="1:11" ht="12.75">
      <c r="A143" s="85"/>
      <c r="B143" s="82"/>
      <c r="C143" s="82"/>
      <c r="D143" s="82"/>
      <c r="E143" s="82"/>
      <c r="F143" s="82"/>
      <c r="G143" s="82"/>
      <c r="H143" s="82"/>
      <c r="I143" s="82"/>
      <c r="J143" s="82"/>
      <c r="K143" s="82"/>
    </row>
    <row r="144" spans="1:11" ht="12.75">
      <c r="A144" s="85"/>
      <c r="B144" s="82"/>
      <c r="C144" s="82"/>
      <c r="D144" s="82"/>
      <c r="E144" s="82"/>
      <c r="F144" s="82"/>
      <c r="G144" s="82"/>
      <c r="H144" s="82"/>
      <c r="I144" s="82"/>
      <c r="J144" s="82"/>
      <c r="K144" s="82"/>
    </row>
    <row r="145" spans="1:11" ht="12.75">
      <c r="A145" s="85"/>
      <c r="B145" s="82"/>
      <c r="C145" s="82"/>
      <c r="D145" s="82"/>
      <c r="E145" s="82"/>
      <c r="F145" s="82"/>
      <c r="G145" s="82"/>
      <c r="H145" s="82"/>
      <c r="I145" s="82"/>
      <c r="J145" s="82"/>
      <c r="K145" s="82"/>
    </row>
    <row r="146" spans="1:11" ht="12.75">
      <c r="A146" s="85"/>
      <c r="B146" s="82"/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12.75">
      <c r="A147" s="85"/>
      <c r="B147" s="82"/>
      <c r="C147" s="82"/>
      <c r="D147" s="82"/>
      <c r="E147" s="82"/>
      <c r="F147" s="82"/>
      <c r="G147" s="82"/>
      <c r="H147" s="82"/>
      <c r="I147" s="82"/>
      <c r="J147" s="82"/>
      <c r="K147" s="82"/>
    </row>
    <row r="148" spans="1:11" ht="12.75">
      <c r="A148" s="85"/>
      <c r="B148" s="82"/>
      <c r="C148" s="82"/>
      <c r="D148" s="82"/>
      <c r="E148" s="82"/>
      <c r="F148" s="82"/>
      <c r="G148" s="82"/>
      <c r="H148" s="82"/>
      <c r="I148" s="82"/>
      <c r="J148" s="82"/>
      <c r="K148" s="82"/>
    </row>
    <row r="149" spans="1:11" ht="12.75">
      <c r="A149" s="85"/>
      <c r="B149" s="82"/>
      <c r="C149" s="82"/>
      <c r="D149" s="82"/>
      <c r="E149" s="82"/>
      <c r="F149" s="82"/>
      <c r="G149" s="82"/>
      <c r="H149" s="82"/>
      <c r="I149" s="82"/>
      <c r="J149" s="82"/>
      <c r="K149" s="82"/>
    </row>
    <row r="150" spans="1:11" ht="12.75">
      <c r="A150" s="85"/>
      <c r="B150" s="82"/>
      <c r="C150" s="82"/>
      <c r="D150" s="82"/>
      <c r="E150" s="82"/>
      <c r="F150" s="82"/>
      <c r="G150" s="82"/>
      <c r="H150" s="82"/>
      <c r="I150" s="82"/>
      <c r="J150" s="82"/>
      <c r="K150" s="82"/>
    </row>
    <row r="151" spans="1:11" ht="12.75">
      <c r="A151" s="85"/>
      <c r="B151" s="82"/>
      <c r="C151" s="82"/>
      <c r="D151" s="82"/>
      <c r="E151" s="82"/>
      <c r="F151" s="82"/>
      <c r="G151" s="82"/>
      <c r="H151" s="82"/>
      <c r="I151" s="82"/>
      <c r="J151" s="82"/>
      <c r="K151" s="82"/>
    </row>
    <row r="152" spans="1:11" ht="12.75">
      <c r="A152" s="85"/>
      <c r="B152" s="82"/>
      <c r="C152" s="82"/>
      <c r="D152" s="82"/>
      <c r="E152" s="82"/>
      <c r="F152" s="82"/>
      <c r="G152" s="82"/>
      <c r="H152" s="82"/>
      <c r="I152" s="82"/>
      <c r="J152" s="82"/>
      <c r="K152" s="82"/>
    </row>
    <row r="153" spans="1:11" ht="12.75">
      <c r="A153" s="85"/>
      <c r="B153" s="82"/>
      <c r="C153" s="82"/>
      <c r="D153" s="82"/>
      <c r="E153" s="82"/>
      <c r="F153" s="82"/>
      <c r="G153" s="82"/>
      <c r="H153" s="82"/>
      <c r="I153" s="82"/>
      <c r="J153" s="82"/>
      <c r="K153" s="82"/>
    </row>
    <row r="154" spans="1:11" ht="12.75">
      <c r="A154" s="85"/>
      <c r="B154" s="82"/>
      <c r="C154" s="82"/>
      <c r="D154" s="82"/>
      <c r="E154" s="82"/>
      <c r="F154" s="82"/>
      <c r="G154" s="82"/>
      <c r="H154" s="82"/>
      <c r="I154" s="82"/>
      <c r="J154" s="82"/>
      <c r="K154" s="82"/>
    </row>
    <row r="155" spans="1:11" ht="12.75">
      <c r="A155" s="85"/>
      <c r="B155" s="82"/>
      <c r="C155" s="82"/>
      <c r="D155" s="82"/>
      <c r="E155" s="82"/>
      <c r="F155" s="82"/>
      <c r="G155" s="82"/>
      <c r="H155" s="82"/>
      <c r="I155" s="82"/>
      <c r="J155" s="82"/>
      <c r="K155" s="82"/>
    </row>
    <row r="156" spans="1:11" ht="12.75">
      <c r="A156" s="85"/>
      <c r="B156" s="82"/>
      <c r="C156" s="82"/>
      <c r="D156" s="82"/>
      <c r="E156" s="82"/>
      <c r="F156" s="82"/>
      <c r="G156" s="82"/>
      <c r="H156" s="82"/>
      <c r="I156" s="82"/>
      <c r="J156" s="82"/>
      <c r="K156" s="82"/>
    </row>
  </sheetData>
  <sheetProtection password="CBAB" sheet="1" formatCells="0" selectLockedCells="1"/>
  <mergeCells count="64">
    <mergeCell ref="C39:F39"/>
    <mergeCell ref="C40:F40"/>
    <mergeCell ref="C41:F41"/>
    <mergeCell ref="C37:F37"/>
    <mergeCell ref="C38:F38"/>
    <mergeCell ref="G36:M36"/>
    <mergeCell ref="G37:M37"/>
    <mergeCell ref="C43:F43"/>
    <mergeCell ref="C36:F36"/>
    <mergeCell ref="G38:M38"/>
    <mergeCell ref="C44:F44"/>
    <mergeCell ref="G42:M42"/>
    <mergeCell ref="C46:F46"/>
    <mergeCell ref="C42:F42"/>
    <mergeCell ref="G39:M39"/>
    <mergeCell ref="G40:M40"/>
    <mergeCell ref="G41:M41"/>
    <mergeCell ref="B49:M49"/>
    <mergeCell ref="G46:M46"/>
    <mergeCell ref="G47:M47"/>
    <mergeCell ref="G48:M48"/>
    <mergeCell ref="G43:M43"/>
    <mergeCell ref="C48:F48"/>
    <mergeCell ref="C45:F45"/>
    <mergeCell ref="C47:F47"/>
    <mergeCell ref="G45:M45"/>
    <mergeCell ref="G44:M44"/>
    <mergeCell ref="D10:M10"/>
    <mergeCell ref="D8:M8"/>
    <mergeCell ref="D12:M12"/>
    <mergeCell ref="D13:M13"/>
    <mergeCell ref="D11:M11"/>
    <mergeCell ref="D3:M3"/>
    <mergeCell ref="D4:M4"/>
    <mergeCell ref="D5:M5"/>
    <mergeCell ref="D6:M6"/>
    <mergeCell ref="D7:M7"/>
    <mergeCell ref="A28:B28"/>
    <mergeCell ref="A1:M1"/>
    <mergeCell ref="A2:A13"/>
    <mergeCell ref="A14:A20"/>
    <mergeCell ref="A22:C22"/>
    <mergeCell ref="D22:H22"/>
    <mergeCell ref="I22:M22"/>
    <mergeCell ref="D2:M2"/>
    <mergeCell ref="D14:M14"/>
    <mergeCell ref="D9:M9"/>
    <mergeCell ref="D16:M16"/>
    <mergeCell ref="D17:M17"/>
    <mergeCell ref="I29:M29"/>
    <mergeCell ref="I23:M23"/>
    <mergeCell ref="D18:M18"/>
    <mergeCell ref="D19:M19"/>
    <mergeCell ref="D29:H29"/>
    <mergeCell ref="A34:B34"/>
    <mergeCell ref="A30:B30"/>
    <mergeCell ref="A31:B31"/>
    <mergeCell ref="A32:B32"/>
    <mergeCell ref="D20:M20"/>
    <mergeCell ref="D15:M15"/>
    <mergeCell ref="D23:H23"/>
    <mergeCell ref="A33:B33"/>
    <mergeCell ref="A29:B29"/>
    <mergeCell ref="A27:B27"/>
  </mergeCells>
  <conditionalFormatting sqref="G53">
    <cfRule type="containsErrors" priority="1" dxfId="5" stopIfTrue="1">
      <formula>ISERROR(G53)</formula>
    </cfRule>
    <cfRule type="cellIs" priority="5" dxfId="4" operator="between" stopIfTrue="1">
      <formula>0</formula>
      <formula>0.5</formula>
    </cfRule>
    <cfRule type="cellIs" priority="6" dxfId="3" operator="between" stopIfTrue="1">
      <formula>0.51</formula>
      <formula>0.9</formula>
    </cfRule>
    <cfRule type="cellIs" priority="7" dxfId="6" operator="between" stopIfTrue="1">
      <formula>0.91</formula>
      <formula>1</formula>
    </cfRule>
  </conditionalFormatting>
  <conditionalFormatting sqref="B19">
    <cfRule type="cellIs" priority="2" dxfId="2" operator="equal" stopIfTrue="1">
      <formula>"Green"</formula>
    </cfRule>
    <cfRule type="cellIs" priority="3" dxfId="1" operator="equal" stopIfTrue="1">
      <formula>"Yellow"</formula>
    </cfRule>
    <cfRule type="cellIs" priority="4" dxfId="0" operator="equal" stopIfTrue="1">
      <formula>"Red"</formula>
    </cfRule>
  </conditionalFormatting>
  <dataValidations count="14">
    <dataValidation type="list" allowBlank="1" showInputMessage="1" showErrorMessage="1" sqref="B23">
      <formula1>$F$119:$F$120</formula1>
    </dataValidation>
    <dataValidation type="list" showErrorMessage="1" sqref="C5">
      <formula1>Reason</formula1>
    </dataValidation>
    <dataValidation type="list" showInputMessage="1" showErrorMessage="1" sqref="C10">
      <formula1>Transducer</formula1>
    </dataValidation>
    <dataValidation type="list" showInputMessage="1" showErrorMessage="1" sqref="C6">
      <formula1>ScnOut</formula1>
    </dataValidation>
    <dataValidation type="list" showInputMessage="1" showErrorMessage="1" sqref="C18">
      <formula1>Discuss</formula1>
    </dataValidation>
    <dataValidation type="list" showInputMessage="1" showErrorMessage="1" sqref="C11">
      <formula1>Outcome</formula1>
    </dataValidation>
    <dataValidation type="list" showInputMessage="1" showErrorMessage="1" sqref="C19">
      <formula1>Quality</formula1>
    </dataValidation>
    <dataValidation type="list" showInputMessage="1" showErrorMessage="1" sqref="C20">
      <formula1>Action</formula1>
    </dataValidation>
    <dataValidation type="list" showInputMessage="1" showErrorMessage="1" sqref="C9">
      <formula1>NICU</formula1>
    </dataValidation>
    <dataValidation type="list" allowBlank="1" showInputMessage="1" showErrorMessage="1" sqref="B37:B48">
      <formula1>Category</formula1>
    </dataValidation>
    <dataValidation type="list" allowBlank="1" showInputMessage="1" showErrorMessage="1" sqref="C37:F48">
      <formula1>INDIRECT(B37)</formula1>
    </dataValidation>
    <dataValidation type="list" allowBlank="1" showInputMessage="1" showErrorMessage="1" sqref="D28:M28 D34:M34">
      <formula1>Agree</formula1>
    </dataValidation>
    <dataValidation type="list" allowBlank="1" showInputMessage="1" showErrorMessage="1" sqref="D26:M26 D32:M32">
      <formula1>Standard</formula1>
    </dataValidation>
    <dataValidation allowBlank="1" showInputMessage="1" showErrorMessage="1" prompt="Use DD/MM/YYYY format only" sqref="C7 C12 C13 C17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6.28125" style="91" bestFit="1" customWidth="1"/>
    <col min="2" max="2" width="57.140625" style="91" customWidth="1"/>
    <col min="3" max="3" width="67.7109375" style="91" customWidth="1"/>
    <col min="4" max="4" width="36.28125" style="165" customWidth="1"/>
    <col min="5" max="16384" width="9.140625" style="91" customWidth="1"/>
  </cols>
  <sheetData>
    <row r="1" spans="1:8" ht="15" customHeight="1">
      <c r="A1" s="263" t="s">
        <v>126</v>
      </c>
      <c r="B1" s="264"/>
      <c r="C1" s="264"/>
      <c r="D1" s="264"/>
      <c r="E1" s="264"/>
      <c r="F1" s="264"/>
      <c r="G1" s="264"/>
      <c r="H1" s="265"/>
    </row>
    <row r="2" spans="1:8" ht="15" customHeight="1">
      <c r="A2" s="111"/>
      <c r="B2" s="112"/>
      <c r="C2" s="112"/>
      <c r="D2" s="161"/>
      <c r="E2" s="112"/>
      <c r="F2" s="112"/>
      <c r="G2" s="112"/>
      <c r="H2" s="113"/>
    </row>
    <row r="3" spans="1:8" ht="15" customHeight="1">
      <c r="A3" s="114" t="str">
        <f>Report!$X$2</f>
        <v>Admin</v>
      </c>
      <c r="B3" s="98" t="str">
        <f>Report!Y2</f>
        <v>No Case ID</v>
      </c>
      <c r="C3" s="117" t="s">
        <v>201</v>
      </c>
      <c r="D3" s="162"/>
      <c r="E3" s="115"/>
      <c r="F3" s="112"/>
      <c r="G3" s="112"/>
      <c r="H3" s="113"/>
    </row>
    <row r="4" spans="1:8" ht="15" customHeight="1">
      <c r="A4" s="114"/>
      <c r="B4" s="98" t="str">
        <f>Report!Y3</f>
        <v>Incomplete date/age/background info</v>
      </c>
      <c r="C4" s="117" t="s">
        <v>202</v>
      </c>
      <c r="D4" s="162"/>
      <c r="E4" s="115"/>
      <c r="F4" s="112"/>
      <c r="G4" s="112"/>
      <c r="H4" s="113"/>
    </row>
    <row r="5" spans="1:8" ht="15" customHeight="1">
      <c r="A5" s="111"/>
      <c r="B5" s="98" t="str">
        <f>Report!Y4</f>
        <v>Incomplete future strategy info</v>
      </c>
      <c r="C5" s="117" t="s">
        <v>203</v>
      </c>
      <c r="D5" s="162"/>
      <c r="E5" s="115"/>
      <c r="F5" s="112"/>
      <c r="G5" s="112"/>
      <c r="H5" s="113"/>
    </row>
    <row r="6" spans="1:9" ht="15" customHeight="1">
      <c r="A6" s="111"/>
      <c r="B6" s="98" t="str">
        <f>Report!Y5</f>
        <v>Incomplete intended management info</v>
      </c>
      <c r="C6" s="117" t="s">
        <v>204</v>
      </c>
      <c r="D6" s="162"/>
      <c r="E6" s="115"/>
      <c r="F6" s="112"/>
      <c r="G6" s="112"/>
      <c r="H6" s="113"/>
      <c r="I6" s="105"/>
    </row>
    <row r="7" spans="1:9" ht="15" customHeight="1">
      <c r="A7" s="92"/>
      <c r="B7" s="98" t="str">
        <f>Report!Y6</f>
        <v>Other - Admin</v>
      </c>
      <c r="C7" s="118" t="s">
        <v>205</v>
      </c>
      <c r="D7" s="163"/>
      <c r="E7" s="116"/>
      <c r="F7" s="92"/>
      <c r="G7" s="92"/>
      <c r="H7" s="92"/>
      <c r="I7" s="105"/>
    </row>
    <row r="8" spans="1:11" ht="15" customHeight="1">
      <c r="A8" s="166" t="s">
        <v>199</v>
      </c>
      <c r="B8" s="99" t="str">
        <f>Report!Z2</f>
        <v>Tone pip incorrect (e.g. not 2:1:2 or Blackman 5-cycle)</v>
      </c>
      <c r="C8" s="119" t="s">
        <v>257</v>
      </c>
      <c r="D8" s="164"/>
      <c r="E8" s="96"/>
      <c r="F8" s="96"/>
      <c r="G8" s="96"/>
      <c r="H8" s="96"/>
      <c r="I8" s="86"/>
      <c r="J8" s="96"/>
      <c r="K8" s="96"/>
    </row>
    <row r="9" spans="1:11" ht="15" customHeight="1">
      <c r="A9" s="93"/>
      <c r="B9" s="99" t="str">
        <f>Report!Z3</f>
        <v>Rep rate not optimal</v>
      </c>
      <c r="C9" s="119" t="s">
        <v>226</v>
      </c>
      <c r="D9" s="164"/>
      <c r="E9" s="96"/>
      <c r="F9" s="96"/>
      <c r="G9" s="96"/>
      <c r="H9" s="96"/>
      <c r="I9" s="86"/>
      <c r="J9" s="96"/>
      <c r="K9" s="96"/>
    </row>
    <row r="10" spans="1:11" ht="15" customHeight="1">
      <c r="A10" s="93"/>
      <c r="B10" s="100" t="str">
        <f>Report!Z4</f>
        <v>Exceeded max level with inserts</v>
      </c>
      <c r="C10" s="119" t="s">
        <v>227</v>
      </c>
      <c r="D10" s="164"/>
      <c r="E10" s="96"/>
      <c r="F10" s="96"/>
      <c r="G10" s="96"/>
      <c r="H10" s="96"/>
      <c r="I10" s="96"/>
      <c r="J10" s="96"/>
      <c r="K10" s="96"/>
    </row>
    <row r="11" spans="1:11" ht="15" customHeight="1">
      <c r="A11" s="93"/>
      <c r="B11" s="99" t="str">
        <f>Report!Z5</f>
        <v>Time window not optimal</v>
      </c>
      <c r="C11" s="119" t="s">
        <v>228</v>
      </c>
      <c r="D11" s="164"/>
      <c r="E11" s="96"/>
      <c r="F11" s="96"/>
      <c r="G11" s="96"/>
      <c r="H11" s="96"/>
      <c r="I11" s="96"/>
      <c r="J11" s="96"/>
      <c r="K11" s="96"/>
    </row>
    <row r="12" spans="1:11" ht="15" customHeight="1">
      <c r="A12" s="93"/>
      <c r="B12" s="99" t="str">
        <f>Report!Z6</f>
        <v>Insufficient sweeps used</v>
      </c>
      <c r="C12" s="119" t="s">
        <v>229</v>
      </c>
      <c r="D12" s="164"/>
      <c r="E12" s="96"/>
      <c r="F12" s="96"/>
      <c r="G12" s="96"/>
      <c r="H12" s="96"/>
      <c r="I12" s="96"/>
      <c r="J12" s="96"/>
      <c r="K12" s="96"/>
    </row>
    <row r="13" spans="1:11" ht="15" customHeight="1">
      <c r="A13" s="93"/>
      <c r="B13" s="99" t="str">
        <f>Report!Z7</f>
        <v>Filters not optimal</v>
      </c>
      <c r="C13" s="119" t="s">
        <v>258</v>
      </c>
      <c r="D13" s="164"/>
      <c r="E13" s="95"/>
      <c r="F13" s="95"/>
      <c r="G13" s="96"/>
      <c r="H13" s="96"/>
      <c r="I13" s="96"/>
      <c r="J13" s="96"/>
      <c r="K13" s="96"/>
    </row>
    <row r="14" spans="1:11" ht="15" customHeight="1">
      <c r="A14" s="93"/>
      <c r="B14" s="99" t="str">
        <f>Report!Z8</f>
        <v>Gain/artefact reject level not optimal</v>
      </c>
      <c r="C14" s="119" t="s">
        <v>230</v>
      </c>
      <c r="D14" s="164"/>
      <c r="E14" s="95"/>
      <c r="F14" s="95"/>
      <c r="G14" s="96"/>
      <c r="H14" s="96"/>
      <c r="I14" s="96"/>
      <c r="J14" s="96"/>
      <c r="K14" s="96"/>
    </row>
    <row r="15" spans="1:11" ht="15" customHeight="1">
      <c r="A15" s="93"/>
      <c r="B15" s="99" t="str">
        <f>Report!Z9</f>
        <v>Notch filter used but not justified</v>
      </c>
      <c r="C15" s="119" t="s">
        <v>231</v>
      </c>
      <c r="D15" s="164"/>
      <c r="E15" s="95"/>
      <c r="F15" s="95"/>
      <c r="G15" s="96"/>
      <c r="H15" s="96"/>
      <c r="I15" s="96"/>
      <c r="J15" s="96"/>
      <c r="K15" s="96"/>
    </row>
    <row r="16" spans="1:11" ht="15" customHeight="1">
      <c r="A16" s="93"/>
      <c r="B16" s="99" t="str">
        <f>Report!Z10</f>
        <v>Blocking period or appearance inappropriate</v>
      </c>
      <c r="C16" s="119" t="s">
        <v>232</v>
      </c>
      <c r="D16" s="164"/>
      <c r="E16" s="95"/>
      <c r="F16" s="95"/>
      <c r="G16" s="96"/>
      <c r="H16" s="96"/>
      <c r="I16" s="96"/>
      <c r="J16" s="96"/>
      <c r="K16" s="96"/>
    </row>
    <row r="17" spans="1:11" ht="15" customHeight="1">
      <c r="A17" s="93"/>
      <c r="B17" s="99" t="str">
        <f>Report!Z11</f>
        <v>Masking - none or insufficient level when needed</v>
      </c>
      <c r="C17" s="119" t="s">
        <v>233</v>
      </c>
      <c r="D17" s="164"/>
      <c r="E17" s="95"/>
      <c r="F17" s="95"/>
      <c r="G17" s="96"/>
      <c r="H17" s="96"/>
      <c r="I17" s="96"/>
      <c r="J17" s="96"/>
      <c r="K17" s="96"/>
    </row>
    <row r="18" spans="1:11" ht="15" customHeight="1">
      <c r="A18" s="93"/>
      <c r="B18" s="101" t="str">
        <f>Report!Z12</f>
        <v>Masking - used when not needed or noise level too high</v>
      </c>
      <c r="C18" s="119" t="s">
        <v>234</v>
      </c>
      <c r="D18" s="164"/>
      <c r="E18" s="95"/>
      <c r="F18" s="95"/>
      <c r="G18" s="96"/>
      <c r="H18" s="96"/>
      <c r="I18" s="96"/>
      <c r="J18" s="96"/>
      <c r="K18" s="96"/>
    </row>
    <row r="19" spans="1:11" ht="15" customHeight="1">
      <c r="A19" s="93"/>
      <c r="B19" s="94" t="str">
        <f>Report!Z13</f>
        <v>Other - Parameters</v>
      </c>
      <c r="C19" s="120" t="s">
        <v>259</v>
      </c>
      <c r="D19" s="164"/>
      <c r="E19" s="95"/>
      <c r="F19" s="95"/>
      <c r="G19" s="96"/>
      <c r="H19" s="96"/>
      <c r="I19" s="96"/>
      <c r="J19" s="96"/>
      <c r="K19" s="96"/>
    </row>
    <row r="20" spans="1:11" ht="15" customHeight="1">
      <c r="A20" s="93" t="str">
        <f>Report!$X$4</f>
        <v>Recording_Quality</v>
      </c>
      <c r="B20" s="100" t="str">
        <f>Report!AA2</f>
        <v>Poor choice of rejection level/sweeps</v>
      </c>
      <c r="C20" s="119" t="s">
        <v>260</v>
      </c>
      <c r="D20" s="164"/>
      <c r="E20" s="95"/>
      <c r="F20" s="95"/>
      <c r="G20" s="96"/>
      <c r="H20" s="96"/>
      <c r="I20" s="96"/>
      <c r="J20" s="96"/>
      <c r="K20" s="96"/>
    </row>
    <row r="21" spans="1:11" ht="15" customHeight="1">
      <c r="A21" s="93"/>
      <c r="B21" s="101" t="str">
        <f>Report!AA3</f>
        <v>Excessive electrical noise apparent</v>
      </c>
      <c r="C21" s="119" t="s">
        <v>261</v>
      </c>
      <c r="D21" s="164"/>
      <c r="E21" s="96"/>
      <c r="F21" s="96"/>
      <c r="G21" s="96"/>
      <c r="H21" s="96"/>
      <c r="I21" s="96"/>
      <c r="J21" s="96"/>
      <c r="K21" s="96"/>
    </row>
    <row r="22" spans="1:11" ht="15" customHeight="1">
      <c r="A22" s="93"/>
      <c r="B22" s="101" t="str">
        <f>Report!AA4</f>
        <v>Other - Recording Quality</v>
      </c>
      <c r="C22" s="119" t="s">
        <v>131</v>
      </c>
      <c r="D22" s="164"/>
      <c r="E22" s="96"/>
      <c r="F22" s="96"/>
      <c r="G22" s="96"/>
      <c r="H22" s="96"/>
      <c r="I22" s="96"/>
      <c r="J22" s="96"/>
      <c r="K22" s="96"/>
    </row>
    <row r="23" spans="1:11" ht="15" customHeight="1">
      <c r="A23" s="93" t="str">
        <f>Report!$X$5</f>
        <v>Display</v>
      </c>
      <c r="B23" s="99" t="str">
        <f>Report!AB2</f>
        <v>Display aspect ratio outside recommended range</v>
      </c>
      <c r="C23" s="119" t="s">
        <v>132</v>
      </c>
      <c r="D23" s="164"/>
      <c r="E23" s="96"/>
      <c r="F23" s="96"/>
      <c r="G23" s="96"/>
      <c r="H23" s="96"/>
      <c r="I23" s="96"/>
      <c r="J23" s="96"/>
      <c r="K23" s="96"/>
    </row>
    <row r="24" spans="2:11" ht="15" customHeight="1">
      <c r="B24" s="99" t="str">
        <f>Report!AB3</f>
        <v>Display aspect ratio not optimal for these waveforms</v>
      </c>
      <c r="C24" s="119" t="s">
        <v>133</v>
      </c>
      <c r="D24" s="164"/>
      <c r="E24" s="96"/>
      <c r="F24" s="96"/>
      <c r="G24" s="96"/>
      <c r="H24" s="96"/>
      <c r="I24" s="96"/>
      <c r="J24" s="96"/>
      <c r="K24" s="96"/>
    </row>
    <row r="25" spans="2:11" ht="15" customHeight="1">
      <c r="B25" s="100" t="str">
        <f>Report!AB4</f>
        <v>Incorrect superposition of waveforms</v>
      </c>
      <c r="C25" s="119" t="s">
        <v>134</v>
      </c>
      <c r="D25" s="164"/>
      <c r="E25" s="96"/>
      <c r="F25" s="96"/>
      <c r="G25" s="96"/>
      <c r="H25" s="96"/>
      <c r="I25" s="96"/>
      <c r="J25" s="96"/>
      <c r="K25" s="96"/>
    </row>
    <row r="26" spans="1:11" ht="15" customHeight="1">
      <c r="A26" s="93"/>
      <c r="B26" s="100" t="str">
        <f>Report!AB5</f>
        <v>CR/RA/Inc not marked at each level (depends on local policy)</v>
      </c>
      <c r="C26" s="119" t="s">
        <v>262</v>
      </c>
      <c r="D26" s="164"/>
      <c r="E26" s="96"/>
      <c r="F26" s="96"/>
      <c r="G26" s="96"/>
      <c r="H26" s="96"/>
      <c r="I26" s="96"/>
      <c r="J26" s="96"/>
      <c r="K26" s="96"/>
    </row>
    <row r="27" spans="1:11" ht="15" customHeight="1">
      <c r="A27" s="93"/>
      <c r="B27" s="100" t="str">
        <f>Report!AB6</f>
        <v>To many tests displayed on one page (no official rule)</v>
      </c>
      <c r="C27" s="119" t="s">
        <v>263</v>
      </c>
      <c r="D27" s="164"/>
      <c r="E27" s="96"/>
      <c r="F27" s="96"/>
      <c r="G27" s="96"/>
      <c r="H27" s="96"/>
      <c r="I27" s="96"/>
      <c r="J27" s="96"/>
      <c r="K27" s="96"/>
    </row>
    <row r="28" spans="1:11" ht="15" customHeight="1">
      <c r="A28" s="93"/>
      <c r="B28" s="100" t="str">
        <f>Report!AB7</f>
        <v>Patient identifying details not removed from printout</v>
      </c>
      <c r="C28" s="119" t="s">
        <v>135</v>
      </c>
      <c r="D28" s="164"/>
      <c r="E28" s="96"/>
      <c r="F28" s="96"/>
      <c r="G28" s="96"/>
      <c r="H28" s="96"/>
      <c r="I28" s="96"/>
      <c r="J28" s="96"/>
      <c r="K28" s="96"/>
    </row>
    <row r="29" spans="1:11" ht="15" customHeight="1">
      <c r="A29" s="93"/>
      <c r="B29" s="100" t="str">
        <f>Report!AB8</f>
        <v>Other - Display</v>
      </c>
      <c r="C29" s="119" t="s">
        <v>207</v>
      </c>
      <c r="D29" s="164"/>
      <c r="E29" s="96"/>
      <c r="F29" s="96"/>
      <c r="G29" s="96"/>
      <c r="H29" s="96"/>
      <c r="I29" s="96"/>
      <c r="J29" s="96"/>
      <c r="K29" s="96"/>
    </row>
    <row r="30" spans="1:11" ht="15" customHeight="1">
      <c r="A30" s="93" t="str">
        <f>Report!$X$6</f>
        <v>Interpretation</v>
      </c>
      <c r="B30" s="100" t="str">
        <f>Report!AC2</f>
        <v>Not replicated at levels defining the threshold</v>
      </c>
      <c r="C30" s="119" t="s">
        <v>136</v>
      </c>
      <c r="D30" s="164"/>
      <c r="E30" s="96"/>
      <c r="F30" s="96"/>
      <c r="G30" s="96"/>
      <c r="H30" s="96"/>
      <c r="I30" s="96"/>
      <c r="J30" s="96"/>
      <c r="K30" s="96"/>
    </row>
    <row r="31" spans="1:11" ht="15" customHeight="1">
      <c r="A31" s="93"/>
      <c r="B31" s="100" t="str">
        <f>Report!AC3</f>
        <v>Labelled CR but is inconclusive</v>
      </c>
      <c r="C31" s="119" t="s">
        <v>137</v>
      </c>
      <c r="D31" s="164"/>
      <c r="E31" s="96"/>
      <c r="F31" s="96"/>
      <c r="G31" s="96"/>
      <c r="H31" s="96"/>
      <c r="I31" s="96"/>
      <c r="J31" s="96"/>
      <c r="K31" s="96"/>
    </row>
    <row r="32" spans="1:11" ht="15" customHeight="1">
      <c r="A32" s="93"/>
      <c r="B32" s="100" t="str">
        <f>Report!AC4</f>
        <v>Labelled CR but is RA</v>
      </c>
      <c r="C32" s="119" t="s">
        <v>138</v>
      </c>
      <c r="D32" s="164"/>
      <c r="E32" s="96"/>
      <c r="F32" s="96"/>
      <c r="G32" s="96"/>
      <c r="H32" s="96"/>
      <c r="I32" s="96"/>
      <c r="J32" s="96"/>
      <c r="K32" s="96"/>
    </row>
    <row r="33" spans="1:11" ht="15" customHeight="1">
      <c r="A33" s="93"/>
      <c r="B33" s="100" t="str">
        <f>Report!AC5</f>
        <v>Labelled CR but not replicated at the threshold level</v>
      </c>
      <c r="C33" s="119" t="s">
        <v>264</v>
      </c>
      <c r="D33" s="164"/>
      <c r="E33" s="96"/>
      <c r="F33" s="96"/>
      <c r="G33" s="96"/>
      <c r="H33" s="96"/>
      <c r="I33" s="96"/>
      <c r="J33" s="96"/>
      <c r="K33" s="96"/>
    </row>
    <row r="34" spans="1:11" ht="15" customHeight="1">
      <c r="A34" s="93"/>
      <c r="B34" s="100" t="str">
        <f>Report!AC6</f>
        <v>Labelled RA but is inconclusive </v>
      </c>
      <c r="C34" s="119" t="s">
        <v>265</v>
      </c>
      <c r="D34" s="164"/>
      <c r="E34" s="96"/>
      <c r="F34" s="96"/>
      <c r="G34" s="96"/>
      <c r="H34" s="96"/>
      <c r="I34" s="96"/>
      <c r="J34" s="96"/>
      <c r="K34" s="96"/>
    </row>
    <row r="35" spans="1:11" ht="15" customHeight="1">
      <c r="A35" s="93"/>
      <c r="B35" s="100" t="str">
        <f>Report!AC7</f>
        <v>Labelled RA but is CR</v>
      </c>
      <c r="C35" s="119" t="s">
        <v>139</v>
      </c>
      <c r="D35" s="164"/>
      <c r="E35" s="96"/>
      <c r="F35" s="96"/>
      <c r="G35" s="96"/>
      <c r="H35" s="96"/>
      <c r="I35" s="96"/>
      <c r="J35" s="96"/>
      <c r="K35" s="96"/>
    </row>
    <row r="36" spans="1:11" ht="15" customHeight="1">
      <c r="A36" s="93"/>
      <c r="B36" s="100" t="str">
        <f>Report!AC8</f>
        <v>Labelled RA but does not meet RA criteria</v>
      </c>
      <c r="C36" s="119" t="s">
        <v>266</v>
      </c>
      <c r="D36" s="164"/>
      <c r="E36" s="96"/>
      <c r="F36" s="96"/>
      <c r="G36" s="96"/>
      <c r="H36" s="96"/>
      <c r="I36" s="96"/>
      <c r="J36" s="96"/>
      <c r="K36" s="96"/>
    </row>
    <row r="37" spans="1:11" ht="15" customHeight="1">
      <c r="A37" s="93"/>
      <c r="B37" s="100" t="str">
        <f>Report!AC9</f>
        <v>Labelled inconclusive but is CR</v>
      </c>
      <c r="C37" s="119" t="s">
        <v>140</v>
      </c>
      <c r="D37" s="164"/>
      <c r="E37" s="96"/>
      <c r="F37" s="96"/>
      <c r="G37" s="96"/>
      <c r="H37" s="96"/>
      <c r="I37" s="96"/>
      <c r="J37" s="96"/>
      <c r="K37" s="96"/>
    </row>
    <row r="38" spans="1:11" ht="15" customHeight="1">
      <c r="A38" s="93"/>
      <c r="B38" s="100" t="str">
        <f>Report!AC10</f>
        <v>Labelled inconclusive but is RA</v>
      </c>
      <c r="C38" s="119" t="s">
        <v>141</v>
      </c>
      <c r="D38" s="164"/>
      <c r="E38" s="96"/>
      <c r="F38" s="96"/>
      <c r="G38" s="96"/>
      <c r="H38" s="96"/>
      <c r="I38" s="96"/>
      <c r="J38" s="96"/>
      <c r="K38" s="96"/>
    </row>
    <row r="39" spans="1:11" ht="15" customHeight="1">
      <c r="A39" s="93"/>
      <c r="B39" s="100" t="str">
        <f>Report!AC11</f>
        <v>Threshold recorded as = when should be &lt;=</v>
      </c>
      <c r="C39" s="119" t="s">
        <v>142</v>
      </c>
      <c r="D39" s="164"/>
      <c r="E39" s="96"/>
      <c r="F39" s="96"/>
      <c r="G39" s="96"/>
      <c r="H39" s="96"/>
      <c r="I39" s="96"/>
      <c r="J39" s="96"/>
      <c r="K39" s="96"/>
    </row>
    <row r="40" spans="1:11" ht="15" customHeight="1">
      <c r="A40" s="93"/>
      <c r="B40" s="100" t="str">
        <f>Report!AC12</f>
        <v>More than 2 traces overlaid</v>
      </c>
      <c r="C40" s="119" t="s">
        <v>143</v>
      </c>
      <c r="D40" s="164"/>
      <c r="E40" s="96"/>
      <c r="F40" s="96"/>
      <c r="G40" s="96"/>
      <c r="H40" s="96"/>
      <c r="I40" s="96"/>
      <c r="J40" s="96"/>
      <c r="K40" s="96"/>
    </row>
    <row r="41" spans="1:11" ht="15" customHeight="1">
      <c r="A41" s="93"/>
      <c r="B41" s="100" t="str">
        <f>Report!AC13</f>
        <v>Inaccurate or doubtful peak labelling</v>
      </c>
      <c r="C41" s="119" t="s">
        <v>144</v>
      </c>
      <c r="D41" s="164"/>
      <c r="E41" s="96"/>
      <c r="F41" s="96"/>
      <c r="G41" s="96"/>
      <c r="H41" s="96"/>
      <c r="I41" s="96"/>
      <c r="J41" s="96"/>
      <c r="K41" s="96"/>
    </row>
    <row r="42" spans="1:11" ht="15" customHeight="1">
      <c r="A42" s="93"/>
      <c r="B42" s="100" t="str">
        <f>Report!AC14</f>
        <v>nHL to eHL correction incorrect</v>
      </c>
      <c r="C42" s="119" t="s">
        <v>145</v>
      </c>
      <c r="D42" s="164"/>
      <c r="E42" s="96"/>
      <c r="F42" s="96"/>
      <c r="G42" s="96"/>
      <c r="H42" s="96"/>
      <c r="I42" s="96"/>
      <c r="J42" s="96"/>
      <c r="K42" s="96"/>
    </row>
    <row r="43" spans="1:11" ht="15" customHeight="1">
      <c r="A43" s="93"/>
      <c r="B43" s="100" t="str">
        <f>Report!AC15</f>
        <v>Mismatch between printout and S4H/spreadsheet entry</v>
      </c>
      <c r="C43" s="119" t="s">
        <v>267</v>
      </c>
      <c r="D43" s="164"/>
      <c r="E43" s="96"/>
      <c r="F43" s="96"/>
      <c r="G43" s="96"/>
      <c r="H43" s="96"/>
      <c r="I43" s="96"/>
      <c r="J43" s="96"/>
      <c r="K43" s="96"/>
    </row>
    <row r="44" spans="2:11" ht="15" customHeight="1">
      <c r="B44" s="124" t="str">
        <f>Report!AC16</f>
        <v>Gold standard reported incorrectly</v>
      </c>
      <c r="C44" s="119" t="s">
        <v>146</v>
      </c>
      <c r="D44" s="164"/>
      <c r="E44" s="96"/>
      <c r="F44" s="96"/>
      <c r="G44" s="96"/>
      <c r="H44" s="96"/>
      <c r="I44" s="96"/>
      <c r="J44" s="96"/>
      <c r="K44" s="96"/>
    </row>
    <row r="45" spans="2:11" ht="15" customHeight="1">
      <c r="B45" s="124" t="str">
        <f>Report!AC17</f>
        <v>Other - Interpretation</v>
      </c>
      <c r="C45" s="119" t="s">
        <v>147</v>
      </c>
      <c r="D45" s="164"/>
      <c r="E45" s="96"/>
      <c r="F45" s="96"/>
      <c r="G45" s="96"/>
      <c r="H45" s="96"/>
      <c r="I45" s="96"/>
      <c r="J45" s="96"/>
      <c r="K45" s="96"/>
    </row>
    <row r="46" spans="1:11" ht="15" customHeight="1">
      <c r="A46" s="93" t="str">
        <f>Report!$X$7</f>
        <v>Strategy</v>
      </c>
      <c r="B46" s="100" t="str">
        <f>Report!AD2</f>
        <v>Use objective measurements to inform choice of sweeps</v>
      </c>
      <c r="C46" s="119" t="s">
        <v>268</v>
      </c>
      <c r="D46" s="164"/>
      <c r="E46" s="96"/>
      <c r="F46" s="96"/>
      <c r="G46" s="96"/>
      <c r="H46" s="96"/>
      <c r="I46" s="96"/>
      <c r="J46" s="96"/>
      <c r="K46" s="96"/>
    </row>
    <row r="47" spans="1:11" ht="15" customHeight="1">
      <c r="A47" s="93"/>
      <c r="B47" s="100" t="str">
        <f>Report!AD5</f>
        <v>Other frequencies would be helpful</v>
      </c>
      <c r="C47" s="119" t="s">
        <v>269</v>
      </c>
      <c r="D47" s="164"/>
      <c r="E47" s="96"/>
      <c r="F47" s="96"/>
      <c r="G47" s="96"/>
      <c r="H47" s="96"/>
      <c r="I47" s="96"/>
      <c r="J47" s="96"/>
      <c r="K47" s="96"/>
    </row>
    <row r="48" spans="1:11" ht="15" customHeight="1">
      <c r="A48" s="93"/>
      <c r="B48" s="100" t="str">
        <f>Report!AD6</f>
        <v>Clicks would be helpful</v>
      </c>
      <c r="C48" s="119" t="s">
        <v>148</v>
      </c>
      <c r="D48" s="164"/>
      <c r="E48" s="96"/>
      <c r="F48" s="96"/>
      <c r="G48" s="96"/>
      <c r="H48" s="96"/>
      <c r="I48" s="96"/>
      <c r="J48" s="96"/>
      <c r="K48" s="96"/>
    </row>
    <row r="49" spans="1:11" ht="15" customHeight="1">
      <c r="A49" s="93"/>
      <c r="B49" s="100" t="str">
        <f>Report!AD7</f>
        <v>Unnecessary replication at levels not defining threshold</v>
      </c>
      <c r="C49" s="119" t="s">
        <v>149</v>
      </c>
      <c r="D49" s="164"/>
      <c r="E49" s="96"/>
      <c r="F49" s="96"/>
      <c r="G49" s="96"/>
      <c r="H49" s="96"/>
      <c r="I49" s="96"/>
      <c r="J49" s="96"/>
      <c r="K49" s="96"/>
    </row>
    <row r="50" spans="1:11" ht="15" customHeight="1">
      <c r="A50" s="93"/>
      <c r="B50" s="100" t="str">
        <f>Report!AD8</f>
        <v>Too many Inc traces at different levels</v>
      </c>
      <c r="C50" s="119" t="s">
        <v>150</v>
      </c>
      <c r="D50" s="164"/>
      <c r="E50" s="96"/>
      <c r="F50" s="96"/>
      <c r="G50" s="96"/>
      <c r="H50" s="96"/>
      <c r="I50" s="96"/>
      <c r="J50" s="96"/>
      <c r="K50" s="96"/>
    </row>
    <row r="51" spans="1:11" ht="15" customHeight="1">
      <c r="A51" s="93"/>
      <c r="B51" s="100" t="str">
        <f>Report!AD9</f>
        <v>Many thresholds &lt;=</v>
      </c>
      <c r="C51" s="119" t="s">
        <v>151</v>
      </c>
      <c r="D51" s="164"/>
      <c r="E51" s="96"/>
      <c r="F51" s="96"/>
      <c r="G51" s="96"/>
      <c r="H51" s="96"/>
      <c r="I51" s="96"/>
      <c r="J51" s="96"/>
      <c r="K51" s="96"/>
    </row>
    <row r="52" spans="1:11" ht="15" customHeight="1">
      <c r="A52" s="93"/>
      <c r="B52" s="100" t="str">
        <f>Report!AD10</f>
        <v>Blocked stimulus run would help interpretation</v>
      </c>
      <c r="C52" s="119" t="s">
        <v>152</v>
      </c>
      <c r="D52" s="164"/>
      <c r="E52" s="96"/>
      <c r="F52" s="96"/>
      <c r="G52" s="96"/>
      <c r="H52" s="96"/>
      <c r="I52" s="96"/>
      <c r="J52" s="96"/>
      <c r="K52" s="96"/>
    </row>
    <row r="53" spans="1:11" ht="15" customHeight="1">
      <c r="A53" s="93"/>
      <c r="B53" s="100" t="str">
        <f>Report!AD11</f>
        <v>Only 1 ear tested, without justification</v>
      </c>
      <c r="C53" s="119" t="s">
        <v>153</v>
      </c>
      <c r="D53" s="164"/>
      <c r="E53" s="96"/>
      <c r="F53" s="96"/>
      <c r="G53" s="96"/>
      <c r="H53" s="96"/>
      <c r="I53" s="96"/>
      <c r="J53" s="96"/>
      <c r="K53" s="96"/>
    </row>
    <row r="54" spans="1:11" ht="15" customHeight="1">
      <c r="A54" s="93"/>
      <c r="B54" s="100" t="str">
        <f>Report!AD12</f>
        <v>Lack of gold standard on each ear (AC and/or BC)</v>
      </c>
      <c r="C54" s="119" t="s">
        <v>154</v>
      </c>
      <c r="D54" s="164"/>
      <c r="E54" s="96"/>
      <c r="F54" s="96"/>
      <c r="G54" s="96"/>
      <c r="H54" s="96"/>
      <c r="I54" s="96"/>
      <c r="J54" s="96"/>
      <c r="K54" s="96"/>
    </row>
    <row r="55" spans="1:11" ht="15" customHeight="1">
      <c r="A55" s="93"/>
      <c r="B55" s="124" t="str">
        <f>Report!AD13</f>
        <v>Gap between CRs that define gold standard threshold is &gt;10dB</v>
      </c>
      <c r="C55" s="119" t="s">
        <v>155</v>
      </c>
      <c r="D55" s="164"/>
      <c r="E55" s="96"/>
      <c r="F55" s="96"/>
      <c r="G55" s="96"/>
      <c r="H55" s="96"/>
      <c r="I55" s="96"/>
      <c r="J55" s="96"/>
      <c r="K55" s="96"/>
    </row>
    <row r="56" spans="1:11" ht="15" customHeight="1">
      <c r="A56" s="93"/>
      <c r="B56" s="100" t="str">
        <f>Report!AD14</f>
        <v>A further 2 waveforms, added pairwise needed to resolve Inc</v>
      </c>
      <c r="C56" s="119" t="s">
        <v>156</v>
      </c>
      <c r="D56" s="164"/>
      <c r="E56" s="96"/>
      <c r="F56" s="96"/>
      <c r="G56" s="96"/>
      <c r="H56" s="96"/>
      <c r="I56" s="96"/>
      <c r="J56" s="96"/>
      <c r="K56" s="96"/>
    </row>
    <row r="57" spans="1:11" ht="15" customHeight="1">
      <c r="A57" s="93"/>
      <c r="B57" s="124" t="str">
        <f>Report!AD15</f>
        <v>Discharged but discharge level not reached</v>
      </c>
      <c r="C57" s="119" t="s">
        <v>157</v>
      </c>
      <c r="D57" s="164"/>
      <c r="E57" s="96"/>
      <c r="F57" s="96"/>
      <c r="G57" s="96"/>
      <c r="H57" s="96"/>
      <c r="I57" s="96"/>
      <c r="J57" s="96"/>
      <c r="K57" s="96"/>
    </row>
    <row r="58" spans="1:11" ht="15" customHeight="1">
      <c r="A58" s="93"/>
      <c r="B58" s="100" t="str">
        <f>Report!AD16</f>
        <v>Should test to lower level (eg in UHL or on BC to define ABG)</v>
      </c>
      <c r="C58" s="119" t="s">
        <v>158</v>
      </c>
      <c r="D58" s="164"/>
      <c r="E58" s="96"/>
      <c r="F58" s="96"/>
      <c r="G58" s="96"/>
      <c r="H58" s="96"/>
      <c r="I58" s="96"/>
      <c r="J58" s="96"/>
      <c r="K58" s="96"/>
    </row>
    <row r="59" spans="1:11" ht="15" customHeight="1">
      <c r="A59" s="93"/>
      <c r="B59" s="100" t="str">
        <f>Report!AD17</f>
        <v>Other - Strategy</v>
      </c>
      <c r="C59" s="119" t="s">
        <v>208</v>
      </c>
      <c r="D59" s="164"/>
      <c r="E59" s="96"/>
      <c r="F59" s="96"/>
      <c r="G59" s="96"/>
      <c r="H59" s="96"/>
      <c r="I59" s="96"/>
      <c r="J59" s="96"/>
      <c r="K59" s="96"/>
    </row>
    <row r="60" spans="1:11" ht="15" customHeight="1">
      <c r="A60" s="93" t="str">
        <f>Report!$X$8</f>
        <v>CM</v>
      </c>
      <c r="B60" s="100" t="str">
        <f>Report!AE2</f>
        <v>Waveforms (each polarity) must be replicated but were not</v>
      </c>
      <c r="C60" s="119" t="s">
        <v>159</v>
      </c>
      <c r="D60" s="164"/>
      <c r="E60" s="96"/>
      <c r="F60" s="96"/>
      <c r="G60" s="96"/>
      <c r="H60" s="96"/>
      <c r="I60" s="96"/>
      <c r="J60" s="96"/>
      <c r="K60" s="96"/>
    </row>
    <row r="61" spans="1:11" ht="15" customHeight="1">
      <c r="A61" s="93"/>
      <c r="B61" s="100" t="str">
        <f>Report!AE3</f>
        <v>Click ABR at same level needed for interpretation</v>
      </c>
      <c r="C61" s="119" t="s">
        <v>160</v>
      </c>
      <c r="D61" s="164"/>
      <c r="E61" s="96"/>
      <c r="F61" s="96"/>
      <c r="G61" s="96"/>
      <c r="H61" s="96"/>
      <c r="I61" s="96"/>
      <c r="J61" s="96"/>
      <c r="K61" s="96"/>
    </row>
    <row r="62" spans="1:11" ht="15" customHeight="1">
      <c r="A62" s="93"/>
      <c r="B62" s="100" t="str">
        <f>Report!AE4</f>
        <v>Display issue compromises interpretation</v>
      </c>
      <c r="C62" s="119" t="s">
        <v>161</v>
      </c>
      <c r="D62" s="164"/>
      <c r="E62" s="96"/>
      <c r="F62" s="96"/>
      <c r="G62" s="96"/>
      <c r="H62" s="96"/>
      <c r="I62" s="96"/>
      <c r="J62" s="96"/>
      <c r="K62" s="96"/>
    </row>
    <row r="63" spans="1:11" ht="15" customHeight="1">
      <c r="A63" s="93"/>
      <c r="B63" s="100" t="str">
        <f>Report!AE5</f>
        <v>Rejection level not optimal / more sweeps needed</v>
      </c>
      <c r="C63" s="119" t="s">
        <v>162</v>
      </c>
      <c r="D63" s="164"/>
      <c r="E63" s="96"/>
      <c r="F63" s="96"/>
      <c r="G63" s="96"/>
      <c r="H63" s="96"/>
      <c r="I63" s="96"/>
      <c r="J63" s="96"/>
      <c r="K63" s="96"/>
    </row>
    <row r="64" spans="1:11" ht="15" customHeight="1">
      <c r="A64" s="94"/>
      <c r="B64" s="98" t="str">
        <f>Report!AE6</f>
        <v>CM test not done when needed or done unnecessarily</v>
      </c>
      <c r="C64" s="119" t="s">
        <v>163</v>
      </c>
      <c r="D64" s="164"/>
      <c r="E64" s="96"/>
      <c r="F64" s="96"/>
      <c r="G64" s="96"/>
      <c r="H64" s="96"/>
      <c r="I64" s="96"/>
      <c r="J64" s="96"/>
      <c r="K64" s="96"/>
    </row>
    <row r="65" spans="1:11" ht="15" customHeight="1">
      <c r="A65" s="94"/>
      <c r="B65" s="100" t="str">
        <f>Report!AE7</f>
        <v>No run with tube clamped when CM looks present</v>
      </c>
      <c r="C65" s="119" t="s">
        <v>164</v>
      </c>
      <c r="D65" s="164"/>
      <c r="E65" s="96"/>
      <c r="F65" s="96"/>
      <c r="G65" s="96"/>
      <c r="H65" s="96"/>
      <c r="I65" s="96"/>
      <c r="J65" s="96"/>
      <c r="K65" s="96"/>
    </row>
    <row r="66" spans="1:11" ht="15" customHeight="1">
      <c r="A66" s="94"/>
      <c r="B66" s="100" t="str">
        <f>Report!AE8</f>
        <v>CM Interpretation doubtful</v>
      </c>
      <c r="C66" s="119" t="s">
        <v>165</v>
      </c>
      <c r="D66" s="164"/>
      <c r="E66" s="96"/>
      <c r="F66" s="96"/>
      <c r="G66" s="96"/>
      <c r="H66" s="96"/>
      <c r="I66" s="96"/>
      <c r="J66" s="96"/>
      <c r="K66" s="96"/>
    </row>
    <row r="67" spans="1:11" ht="15" customHeight="1">
      <c r="A67" s="94"/>
      <c r="B67" s="95" t="str">
        <f>Report!AE9</f>
        <v>Other - CM</v>
      </c>
      <c r="C67" s="121" t="s">
        <v>209</v>
      </c>
      <c r="D67" s="164"/>
      <c r="E67" s="96"/>
      <c r="F67" s="96"/>
      <c r="G67" s="96"/>
      <c r="H67" s="96"/>
      <c r="I67" s="96"/>
      <c r="J67" s="96"/>
      <c r="K67" s="96"/>
    </row>
    <row r="68" spans="1:3" ht="15" customHeight="1">
      <c r="A68" s="94"/>
      <c r="B68" s="93"/>
      <c r="C68" s="120"/>
    </row>
    <row r="69" spans="1:2" ht="15" customHeight="1">
      <c r="A69" s="94"/>
      <c r="B69" s="93"/>
    </row>
  </sheetData>
  <sheetProtection password="C86B" sheet="1" selectLockedCells="1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P69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8.8515625" defaultRowHeight="12.75"/>
  <cols>
    <col min="1" max="3" width="14.28125" style="90" customWidth="1"/>
    <col min="4" max="4" width="25.7109375" style="90" customWidth="1"/>
    <col min="5" max="5" width="21.00390625" style="90" customWidth="1"/>
    <col min="6" max="6" width="27.140625" style="90" customWidth="1"/>
    <col min="7" max="11" width="12.140625" style="90" customWidth="1"/>
    <col min="12" max="13" width="11.00390625" style="90" bestFit="1" customWidth="1"/>
    <col min="14" max="14" width="9.7109375" style="90" bestFit="1" customWidth="1"/>
    <col min="15" max="15" width="10.00390625" style="90" customWidth="1"/>
    <col min="16" max="16" width="14.57421875" style="90" customWidth="1"/>
    <col min="17" max="23" width="12.00390625" style="90" customWidth="1"/>
    <col min="24" max="35" width="5.7109375" style="90" customWidth="1"/>
    <col min="36" max="36" width="8.8515625" style="90" customWidth="1"/>
    <col min="37" max="49" width="24.421875" style="179" customWidth="1"/>
    <col min="50" max="50" width="73.421875" style="179" customWidth="1"/>
    <col min="51" max="51" width="24.421875" style="179" customWidth="1"/>
    <col min="52" max="52" width="31.28125" style="179" customWidth="1"/>
    <col min="53" max="53" width="12.57421875" style="180" customWidth="1"/>
    <col min="54" max="54" width="8.8515625" style="175" customWidth="1"/>
    <col min="55" max="63" width="8.8515625" style="176" customWidth="1"/>
    <col min="64" max="16384" width="8.8515625" style="90" customWidth="1"/>
  </cols>
  <sheetData>
    <row r="1" spans="3:63" s="88" customFormat="1" ht="42" customHeight="1">
      <c r="C1" s="89"/>
      <c r="D1" s="89"/>
      <c r="E1" s="89"/>
      <c r="F1" s="167"/>
      <c r="G1" s="266" t="s">
        <v>166</v>
      </c>
      <c r="H1" s="267"/>
      <c r="I1" s="267"/>
      <c r="J1" s="267"/>
      <c r="K1" s="268"/>
      <c r="L1" s="269" t="s">
        <v>27</v>
      </c>
      <c r="M1" s="270"/>
      <c r="N1" s="270"/>
      <c r="O1" s="270"/>
      <c r="P1" s="268"/>
      <c r="Q1" s="271" t="s">
        <v>33</v>
      </c>
      <c r="R1" s="272"/>
      <c r="S1" s="273"/>
      <c r="T1" s="273"/>
      <c r="U1" s="273"/>
      <c r="V1" s="273"/>
      <c r="W1" s="274"/>
      <c r="X1" s="275" t="s">
        <v>167</v>
      </c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7"/>
      <c r="AJ1" s="89"/>
      <c r="AK1" s="184">
        <f>Report!C37</f>
        <v>0</v>
      </c>
      <c r="AL1" s="184">
        <f>Report!C38</f>
        <v>0</v>
      </c>
      <c r="AM1" s="184">
        <f>Report!C39</f>
        <v>0</v>
      </c>
      <c r="AN1" s="184">
        <f>Report!C40</f>
        <v>0</v>
      </c>
      <c r="AO1" s="184">
        <f>Report!C41</f>
        <v>0</v>
      </c>
      <c r="AP1" s="184">
        <f>Report!C42</f>
        <v>0</v>
      </c>
      <c r="AQ1" s="184">
        <f>Report!C43</f>
        <v>0</v>
      </c>
      <c r="AR1" s="184">
        <f>Report!C44</f>
        <v>0</v>
      </c>
      <c r="AS1" s="184">
        <f>Report!C45</f>
        <v>0</v>
      </c>
      <c r="AT1" s="184">
        <f>Report!C46</f>
        <v>0</v>
      </c>
      <c r="AU1" s="184">
        <f>Report!C47</f>
        <v>0</v>
      </c>
      <c r="AV1" s="184">
        <f>Report!C48</f>
        <v>0</v>
      </c>
      <c r="AW1" s="184"/>
      <c r="AX1" s="184"/>
      <c r="AY1" s="184"/>
      <c r="AZ1" s="184"/>
      <c r="BA1" s="185"/>
      <c r="BB1" s="168"/>
      <c r="BC1" s="169"/>
      <c r="BD1" s="169"/>
      <c r="BE1" s="169"/>
      <c r="BF1" s="169"/>
      <c r="BG1" s="169"/>
      <c r="BH1" s="169"/>
      <c r="BI1" s="169"/>
      <c r="BJ1" s="169"/>
      <c r="BK1" s="169"/>
    </row>
    <row r="2" spans="1:63" s="88" customFormat="1" ht="50.25" customHeight="1" thickBot="1">
      <c r="A2" s="88" t="s">
        <v>242</v>
      </c>
      <c r="B2" s="88" t="s">
        <v>18</v>
      </c>
      <c r="C2" s="89" t="s">
        <v>176</v>
      </c>
      <c r="D2" s="89" t="s">
        <v>184</v>
      </c>
      <c r="E2" s="89" t="s">
        <v>92</v>
      </c>
      <c r="F2" s="170" t="s">
        <v>88</v>
      </c>
      <c r="G2" s="171" t="s">
        <v>63</v>
      </c>
      <c r="H2" s="172" t="s">
        <v>168</v>
      </c>
      <c r="I2" s="173" t="s">
        <v>16</v>
      </c>
      <c r="J2" s="173" t="s">
        <v>169</v>
      </c>
      <c r="K2" s="174" t="s">
        <v>170</v>
      </c>
      <c r="L2" s="133" t="s">
        <v>171</v>
      </c>
      <c r="M2" s="134" t="s">
        <v>172</v>
      </c>
      <c r="N2" s="134" t="s">
        <v>173</v>
      </c>
      <c r="O2" s="125" t="s">
        <v>174</v>
      </c>
      <c r="P2" s="126" t="s">
        <v>175</v>
      </c>
      <c r="Q2" s="127" t="s">
        <v>185</v>
      </c>
      <c r="R2" s="147" t="s">
        <v>199</v>
      </c>
      <c r="S2" s="128" t="s">
        <v>210</v>
      </c>
      <c r="T2" s="128" t="s">
        <v>0</v>
      </c>
      <c r="U2" s="128" t="s">
        <v>1</v>
      </c>
      <c r="V2" s="128" t="s">
        <v>197</v>
      </c>
      <c r="W2" s="129" t="s">
        <v>7</v>
      </c>
      <c r="X2" s="130">
        <v>1</v>
      </c>
      <c r="Y2" s="131">
        <v>2</v>
      </c>
      <c r="Z2" s="131">
        <v>3</v>
      </c>
      <c r="AA2" s="131">
        <v>4</v>
      </c>
      <c r="AB2" s="131">
        <v>5</v>
      </c>
      <c r="AC2" s="131">
        <v>6</v>
      </c>
      <c r="AD2" s="131">
        <v>7</v>
      </c>
      <c r="AE2" s="131">
        <v>8</v>
      </c>
      <c r="AF2" s="131">
        <v>9</v>
      </c>
      <c r="AG2" s="131">
        <v>10</v>
      </c>
      <c r="AH2" s="131">
        <v>11</v>
      </c>
      <c r="AI2" s="132">
        <v>12</v>
      </c>
      <c r="AJ2" s="89"/>
      <c r="AK2" s="184" t="e">
        <f>VLOOKUP($AK1,$AX$4:$AY$68,2,0)</f>
        <v>#N/A</v>
      </c>
      <c r="AL2" s="184" t="e">
        <f>VLOOKUP($AL1,$AX$4:$AY$68,2,0)</f>
        <v>#N/A</v>
      </c>
      <c r="AM2" s="184" t="e">
        <f>VLOOKUP($AM1,$AX$4:$AY$68,2,0)</f>
        <v>#N/A</v>
      </c>
      <c r="AN2" s="184" t="e">
        <f>VLOOKUP($AN1,$AX$4:$AY$68,2,0)</f>
        <v>#N/A</v>
      </c>
      <c r="AO2" s="184" t="e">
        <f>VLOOKUP($AO1,$AX$4:$AY$68,2,0)</f>
        <v>#N/A</v>
      </c>
      <c r="AP2" s="184" t="e">
        <f>VLOOKUP($AP1,$AX$4:$AY$68,2,0)</f>
        <v>#N/A</v>
      </c>
      <c r="AQ2" s="184" t="e">
        <f>VLOOKUP($AQ1,$AX$4:$AY$68,2,0)</f>
        <v>#N/A</v>
      </c>
      <c r="AR2" s="184" t="e">
        <f>VLOOKUP($AR1,$AX$4:$AY$68,2,0)</f>
        <v>#N/A</v>
      </c>
      <c r="AS2" s="184" t="e">
        <f>VLOOKUP($AS1,$AX$4:$AY$68,2,0)</f>
        <v>#N/A</v>
      </c>
      <c r="AT2" s="184" t="e">
        <f>VLOOKUP($AT1,$AX$4:$AY$68,2,0)</f>
        <v>#N/A</v>
      </c>
      <c r="AU2" s="184" t="e">
        <f>VLOOKUP($AU1,$AX$4:$AY$68,2,0)</f>
        <v>#N/A</v>
      </c>
      <c r="AV2" s="184" t="e">
        <f>VLOOKUP($AV1,$AX$4:$AY$68,2,0)</f>
        <v>#N/A</v>
      </c>
      <c r="AW2" s="184"/>
      <c r="AX2" s="185" t="s">
        <v>56</v>
      </c>
      <c r="AY2" s="185" t="s">
        <v>177</v>
      </c>
      <c r="AZ2" s="185" t="s">
        <v>31</v>
      </c>
      <c r="BA2" s="185" t="s">
        <v>177</v>
      </c>
      <c r="BB2" s="168"/>
      <c r="BC2" s="169"/>
      <c r="BD2" s="169"/>
      <c r="BE2" s="169"/>
      <c r="BF2" s="169"/>
      <c r="BG2" s="169"/>
      <c r="BH2" s="169"/>
      <c r="BI2" s="169"/>
      <c r="BJ2" s="169"/>
      <c r="BK2" s="169"/>
    </row>
    <row r="3" spans="1:54" s="278" customFormat="1" ht="15" customHeight="1">
      <c r="A3" s="278">
        <f>Report!C2</f>
        <v>0</v>
      </c>
      <c r="B3" s="279">
        <f>Report!C3</f>
        <v>0</v>
      </c>
      <c r="C3" s="279">
        <f>Report!C14</f>
        <v>0</v>
      </c>
      <c r="D3" s="279">
        <f>Report!C4</f>
        <v>0</v>
      </c>
      <c r="E3" s="279" t="str">
        <f>Report!C11</f>
        <v>Select Outcome</v>
      </c>
      <c r="F3" s="280" t="str">
        <f>Report!C19</f>
        <v>Select Quality</v>
      </c>
      <c r="G3" s="281">
        <f>Report!C7</f>
        <v>0</v>
      </c>
      <c r="H3" s="281">
        <f>Report!C13</f>
        <v>0</v>
      </c>
      <c r="I3" s="281">
        <f>Report!C17</f>
        <v>0</v>
      </c>
      <c r="J3" s="282">
        <f>H3-G3</f>
        <v>0</v>
      </c>
      <c r="K3" s="282">
        <f>I3-H3</f>
        <v>0</v>
      </c>
      <c r="L3" s="282">
        <f>Report!E53</f>
        <v>0</v>
      </c>
      <c r="M3" s="282">
        <f>Report!F53</f>
        <v>0</v>
      </c>
      <c r="N3" s="282" t="e">
        <f>(L3/(L3+M3))*100</f>
        <v>#DIV/0!</v>
      </c>
      <c r="O3" s="282">
        <f>Report!G54</f>
        <v>0</v>
      </c>
      <c r="P3" s="282">
        <f>Report!G55</f>
        <v>0</v>
      </c>
      <c r="Q3" s="282">
        <f>Report!B52</f>
        <v>0</v>
      </c>
      <c r="R3" s="282">
        <f>Report!B53</f>
        <v>0</v>
      </c>
      <c r="S3" s="282">
        <f>Report!B54</f>
        <v>0</v>
      </c>
      <c r="T3" s="282">
        <f>Report!B55</f>
        <v>0</v>
      </c>
      <c r="U3" s="282">
        <f>Report!B56</f>
        <v>0</v>
      </c>
      <c r="V3" s="282">
        <f>Report!B57</f>
        <v>0</v>
      </c>
      <c r="W3" s="282">
        <f>Report!B58</f>
        <v>0</v>
      </c>
      <c r="X3" s="280" t="e">
        <f aca="true" t="shared" si="0" ref="X3:AI3">AK2</f>
        <v>#N/A</v>
      </c>
      <c r="Y3" s="280" t="e">
        <f t="shared" si="0"/>
        <v>#N/A</v>
      </c>
      <c r="Z3" s="280" t="e">
        <f t="shared" si="0"/>
        <v>#N/A</v>
      </c>
      <c r="AA3" s="280" t="e">
        <f t="shared" si="0"/>
        <v>#N/A</v>
      </c>
      <c r="AB3" s="280" t="e">
        <f t="shared" si="0"/>
        <v>#N/A</v>
      </c>
      <c r="AC3" s="280" t="e">
        <f t="shared" si="0"/>
        <v>#N/A</v>
      </c>
      <c r="AD3" s="280" t="e">
        <f t="shared" si="0"/>
        <v>#N/A</v>
      </c>
      <c r="AE3" s="280" t="e">
        <f t="shared" si="0"/>
        <v>#N/A</v>
      </c>
      <c r="AF3" s="280" t="e">
        <f t="shared" si="0"/>
        <v>#N/A</v>
      </c>
      <c r="AG3" s="280" t="e">
        <f t="shared" si="0"/>
        <v>#N/A</v>
      </c>
      <c r="AH3" s="280" t="e">
        <f t="shared" si="0"/>
        <v>#N/A</v>
      </c>
      <c r="AI3" s="280" t="e">
        <f t="shared" si="0"/>
        <v>#N/A</v>
      </c>
      <c r="AJ3" s="283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5"/>
      <c r="AY3" s="285"/>
      <c r="AZ3" s="285"/>
      <c r="BA3" s="285"/>
      <c r="BB3" s="286"/>
    </row>
    <row r="4" spans="36:63" s="88" customFormat="1" ht="15" customHeight="1">
      <c r="AJ4" s="89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4"/>
      <c r="AX4" s="187" t="str">
        <f>'Improvement Indicators'!B3</f>
        <v>No Case ID</v>
      </c>
      <c r="AY4" s="187" t="str">
        <f>'Improvement Indicators'!C3</f>
        <v>A1</v>
      </c>
      <c r="AZ4" s="188" t="str">
        <f>Report!X2</f>
        <v>Admin</v>
      </c>
      <c r="BA4" s="189" t="s">
        <v>211</v>
      </c>
      <c r="BB4" s="168"/>
      <c r="BC4" s="169"/>
      <c r="BD4" s="169"/>
      <c r="BE4" s="169"/>
      <c r="BF4" s="169"/>
      <c r="BG4" s="169"/>
      <c r="BH4" s="169"/>
      <c r="BI4" s="169"/>
      <c r="BJ4" s="169"/>
      <c r="BK4" s="169"/>
    </row>
    <row r="5" spans="37:53" ht="15" customHeight="1"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7" t="str">
        <f>'Improvement Indicators'!B4</f>
        <v>Incomplete date/age/background info</v>
      </c>
      <c r="AY5" s="187" t="str">
        <f>'Improvement Indicators'!C4</f>
        <v>A2</v>
      </c>
      <c r="AZ5" s="184" t="str">
        <f>Report!X3</f>
        <v>Parameters</v>
      </c>
      <c r="BA5" s="185" t="s">
        <v>178</v>
      </c>
    </row>
    <row r="6" spans="37:53" ht="15" customHeight="1"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7" t="str">
        <f>'Improvement Indicators'!B5</f>
        <v>Incomplete future strategy info</v>
      </c>
      <c r="AY6" s="187" t="str">
        <f>'Improvement Indicators'!C5</f>
        <v>A3</v>
      </c>
      <c r="AZ6" s="184" t="str">
        <f>Report!X4</f>
        <v>Recording_Quality</v>
      </c>
      <c r="BA6" s="185" t="s">
        <v>179</v>
      </c>
    </row>
    <row r="7" spans="37:53" ht="15" customHeight="1"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7" t="str">
        <f>'Improvement Indicators'!B6</f>
        <v>Incomplete intended management info</v>
      </c>
      <c r="AY7" s="187" t="str">
        <f>'Improvement Indicators'!C6</f>
        <v>A4</v>
      </c>
      <c r="AZ7" s="184" t="str">
        <f>Report!X5</f>
        <v>Display</v>
      </c>
      <c r="BA7" s="185" t="s">
        <v>180</v>
      </c>
    </row>
    <row r="8" spans="37:53" ht="15" customHeight="1"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7" t="str">
        <f>'Improvement Indicators'!B7</f>
        <v>Other - Admin</v>
      </c>
      <c r="AY8" s="187" t="str">
        <f>'Improvement Indicators'!C7</f>
        <v>A5</v>
      </c>
      <c r="AZ8" s="184" t="str">
        <f>Report!X6</f>
        <v>Interpretation</v>
      </c>
      <c r="BA8" s="185" t="s">
        <v>181</v>
      </c>
    </row>
    <row r="9" spans="37:53" ht="15" customHeight="1"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7" t="str">
        <f>'Improvement Indicators'!B8</f>
        <v>Tone pip incorrect (e.g. not 2:1:2 or Blackman 5-cycle)</v>
      </c>
      <c r="AY9" s="187" t="str">
        <f>'Improvement Indicators'!C8</f>
        <v>P1</v>
      </c>
      <c r="AZ9" s="184" t="str">
        <f>Report!X7</f>
        <v>Strategy</v>
      </c>
      <c r="BA9" s="185" t="s">
        <v>182</v>
      </c>
    </row>
    <row r="10" spans="37:53" ht="15" customHeight="1"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7" t="str">
        <f>'Improvement Indicators'!B9</f>
        <v>Rep rate not optimal</v>
      </c>
      <c r="AY10" s="187" t="str">
        <f>'Improvement Indicators'!C9</f>
        <v>P2</v>
      </c>
      <c r="AZ10" s="184" t="str">
        <f>Report!X8</f>
        <v>CM</v>
      </c>
      <c r="BA10" s="185" t="s">
        <v>183</v>
      </c>
    </row>
    <row r="11" spans="37:53" ht="15" customHeight="1"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7" t="str">
        <f>'Improvement Indicators'!B10</f>
        <v>Exceeded max level with inserts</v>
      </c>
      <c r="AY11" s="187" t="str">
        <f>'Improvement Indicators'!C10</f>
        <v>P3</v>
      </c>
      <c r="AZ11" s="184"/>
      <c r="BA11" s="185"/>
    </row>
    <row r="12" spans="37:53" ht="15" customHeight="1"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7" t="str">
        <f>'Improvement Indicators'!B11</f>
        <v>Time window not optimal</v>
      </c>
      <c r="AY12" s="187" t="str">
        <f>'Improvement Indicators'!C11</f>
        <v>P4</v>
      </c>
      <c r="AZ12" s="184"/>
      <c r="BA12" s="185"/>
    </row>
    <row r="13" spans="37:53" ht="15" customHeight="1"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7" t="str">
        <f>'Improvement Indicators'!B12</f>
        <v>Insufficient sweeps used</v>
      </c>
      <c r="AY13" s="187" t="str">
        <f>'Improvement Indicators'!C12</f>
        <v>P5</v>
      </c>
      <c r="AZ13" s="184"/>
      <c r="BA13" s="185"/>
    </row>
    <row r="14" spans="37:53" ht="15" customHeight="1"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7" t="str">
        <f>'Improvement Indicators'!B13</f>
        <v>Filters not optimal</v>
      </c>
      <c r="AY14" s="187" t="str">
        <f>'Improvement Indicators'!C13</f>
        <v>P6</v>
      </c>
      <c r="AZ14" s="184"/>
      <c r="BA14" s="185"/>
    </row>
    <row r="15" spans="37:56" ht="15" customHeight="1"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7" t="str">
        <f>'Improvement Indicators'!B14</f>
        <v>Gain/artefact reject level not optimal</v>
      </c>
      <c r="AY15" s="187" t="str">
        <f>'Improvement Indicators'!C14</f>
        <v>P7</v>
      </c>
      <c r="AZ15" s="184"/>
      <c r="BA15" s="185"/>
      <c r="BD15" s="177"/>
    </row>
    <row r="16" spans="37:56" ht="15" customHeight="1"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7" t="str">
        <f>'Improvement Indicators'!B15</f>
        <v>Notch filter used but not justified</v>
      </c>
      <c r="AY16" s="187" t="str">
        <f>'Improvement Indicators'!C15</f>
        <v>P8</v>
      </c>
      <c r="AZ16" s="184"/>
      <c r="BA16" s="185"/>
      <c r="BD16" s="177"/>
    </row>
    <row r="17" spans="37:56" ht="15" customHeight="1"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7" t="str">
        <f>'Improvement Indicators'!B16</f>
        <v>Blocking period or appearance inappropriate</v>
      </c>
      <c r="AY17" s="187" t="str">
        <f>'Improvement Indicators'!C16</f>
        <v>P9</v>
      </c>
      <c r="AZ17" s="184"/>
      <c r="BA17" s="185"/>
      <c r="BD17" s="177"/>
    </row>
    <row r="18" spans="2:68" s="176" customFormat="1" ht="15" customHeight="1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7" t="str">
        <f>'Improvement Indicators'!B17</f>
        <v>Masking - none or insufficient level when needed</v>
      </c>
      <c r="AY18" s="187" t="str">
        <f>'Improvement Indicators'!C17</f>
        <v>P10</v>
      </c>
      <c r="AZ18" s="184"/>
      <c r="BA18" s="185"/>
      <c r="BB18" s="175"/>
      <c r="BD18" s="177"/>
      <c r="BL18" s="90"/>
      <c r="BM18" s="90"/>
      <c r="BN18" s="90"/>
      <c r="BO18" s="90"/>
      <c r="BP18" s="90"/>
    </row>
    <row r="19" spans="2:68" s="176" customFormat="1" ht="15" customHeight="1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7" t="str">
        <f>'Improvement Indicators'!B18</f>
        <v>Masking - used when not needed or noise level too high</v>
      </c>
      <c r="AY19" s="187" t="str">
        <f>'Improvement Indicators'!C18</f>
        <v>P11</v>
      </c>
      <c r="AZ19" s="184"/>
      <c r="BA19" s="185"/>
      <c r="BB19" s="175"/>
      <c r="BD19" s="177"/>
      <c r="BL19" s="90"/>
      <c r="BM19" s="90"/>
      <c r="BN19" s="90"/>
      <c r="BO19" s="90"/>
      <c r="BP19" s="90"/>
    </row>
    <row r="20" spans="2:68" s="176" customFormat="1" ht="15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7" t="str">
        <f>'Improvement Indicators'!B19</f>
        <v>Other - Parameters</v>
      </c>
      <c r="AY20" s="187" t="str">
        <f>'Improvement Indicators'!C19</f>
        <v>P12</v>
      </c>
      <c r="AZ20" s="184"/>
      <c r="BA20" s="185"/>
      <c r="BB20" s="175"/>
      <c r="BD20" s="177"/>
      <c r="BL20" s="90"/>
      <c r="BM20" s="90"/>
      <c r="BN20" s="90"/>
      <c r="BO20" s="90"/>
      <c r="BP20" s="90"/>
    </row>
    <row r="21" spans="2:68" s="176" customFormat="1" ht="15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7" t="str">
        <f>'Improvement Indicators'!B20</f>
        <v>Poor choice of rejection level/sweeps</v>
      </c>
      <c r="AY21" s="187" t="str">
        <f>'Improvement Indicators'!C20</f>
        <v>Q1</v>
      </c>
      <c r="AZ21" s="184"/>
      <c r="BA21" s="185"/>
      <c r="BB21" s="175"/>
      <c r="BD21" s="177"/>
      <c r="BL21" s="90"/>
      <c r="BM21" s="90"/>
      <c r="BN21" s="90"/>
      <c r="BO21" s="90"/>
      <c r="BP21" s="90"/>
    </row>
    <row r="22" spans="2:68" s="176" customFormat="1" ht="15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7" t="str">
        <f>'Improvement Indicators'!B21</f>
        <v>Excessive electrical noise apparent</v>
      </c>
      <c r="AY22" s="187" t="str">
        <f>'Improvement Indicators'!C21</f>
        <v>Q2</v>
      </c>
      <c r="AZ22" s="184"/>
      <c r="BA22" s="185"/>
      <c r="BB22" s="175"/>
      <c r="BD22" s="177"/>
      <c r="BL22" s="90"/>
      <c r="BM22" s="90"/>
      <c r="BN22" s="90"/>
      <c r="BO22" s="90"/>
      <c r="BP22" s="90"/>
    </row>
    <row r="23" spans="2:68" s="176" customFormat="1" ht="15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184"/>
      <c r="AL23" s="184"/>
      <c r="AM23" s="184"/>
      <c r="AN23" s="184"/>
      <c r="AO23" s="184"/>
      <c r="AP23" s="187"/>
      <c r="AQ23" s="184"/>
      <c r="AR23" s="184"/>
      <c r="AS23" s="184"/>
      <c r="AT23" s="184"/>
      <c r="AU23" s="184"/>
      <c r="AV23" s="184"/>
      <c r="AW23" s="184"/>
      <c r="AX23" s="187" t="str">
        <f>'Improvement Indicators'!B22</f>
        <v>Other - Recording Quality</v>
      </c>
      <c r="AY23" s="187" t="str">
        <f>'Improvement Indicators'!C22</f>
        <v>Q3</v>
      </c>
      <c r="AZ23" s="184"/>
      <c r="BA23" s="185"/>
      <c r="BB23" s="175"/>
      <c r="BD23" s="177"/>
      <c r="BL23" s="90"/>
      <c r="BM23" s="90"/>
      <c r="BN23" s="90"/>
      <c r="BO23" s="90"/>
      <c r="BP23" s="90"/>
    </row>
    <row r="24" spans="2:68" s="176" customFormat="1" ht="15" customHeigh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184"/>
      <c r="AL24" s="184"/>
      <c r="AM24" s="184"/>
      <c r="AN24" s="184"/>
      <c r="AO24" s="184"/>
      <c r="AP24" s="187"/>
      <c r="AQ24" s="184"/>
      <c r="AR24" s="184"/>
      <c r="AS24" s="184"/>
      <c r="AT24" s="184"/>
      <c r="AU24" s="184"/>
      <c r="AV24" s="184"/>
      <c r="AW24" s="184"/>
      <c r="AX24" s="187" t="str">
        <f>'Improvement Indicators'!B23</f>
        <v>Display aspect ratio outside recommended range</v>
      </c>
      <c r="AY24" s="187" t="str">
        <f>'Improvement Indicators'!C23</f>
        <v>D1</v>
      </c>
      <c r="AZ24" s="184"/>
      <c r="BA24" s="185"/>
      <c r="BB24" s="175"/>
      <c r="BD24" s="177"/>
      <c r="BL24" s="90"/>
      <c r="BM24" s="90"/>
      <c r="BN24" s="90"/>
      <c r="BO24" s="90"/>
      <c r="BP24" s="90"/>
    </row>
    <row r="25" spans="2:68" s="176" customFormat="1" ht="1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184"/>
      <c r="AL25" s="184"/>
      <c r="AM25" s="184"/>
      <c r="AN25" s="184"/>
      <c r="AO25" s="184"/>
      <c r="AP25" s="187"/>
      <c r="AQ25" s="184"/>
      <c r="AR25" s="184"/>
      <c r="AS25" s="184"/>
      <c r="AT25" s="184"/>
      <c r="AU25" s="184"/>
      <c r="AV25" s="184"/>
      <c r="AW25" s="184"/>
      <c r="AX25" s="187" t="str">
        <f>'Improvement Indicators'!B24</f>
        <v>Display aspect ratio not optimal for these waveforms</v>
      </c>
      <c r="AY25" s="187" t="str">
        <f>'Improvement Indicators'!C24</f>
        <v>D2</v>
      </c>
      <c r="AZ25" s="184"/>
      <c r="BA25" s="185"/>
      <c r="BB25" s="175"/>
      <c r="BD25" s="177"/>
      <c r="BL25" s="90"/>
      <c r="BM25" s="90"/>
      <c r="BN25" s="90"/>
      <c r="BO25" s="90"/>
      <c r="BP25" s="90"/>
    </row>
    <row r="26" spans="2:68" s="176" customFormat="1" ht="1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184"/>
      <c r="AL26" s="184"/>
      <c r="AM26" s="184"/>
      <c r="AN26" s="184"/>
      <c r="AO26" s="184"/>
      <c r="AP26" s="187"/>
      <c r="AQ26" s="184"/>
      <c r="AR26" s="184"/>
      <c r="AS26" s="184"/>
      <c r="AT26" s="184"/>
      <c r="AU26" s="184"/>
      <c r="AV26" s="184"/>
      <c r="AW26" s="184"/>
      <c r="AX26" s="187" t="str">
        <f>'Improvement Indicators'!B25</f>
        <v>Incorrect superposition of waveforms</v>
      </c>
      <c r="AY26" s="187" t="str">
        <f>'Improvement Indicators'!C25</f>
        <v>D3</v>
      </c>
      <c r="AZ26" s="184"/>
      <c r="BA26" s="185"/>
      <c r="BB26" s="175"/>
      <c r="BD26" s="177"/>
      <c r="BL26" s="90"/>
      <c r="BM26" s="90"/>
      <c r="BN26" s="90"/>
      <c r="BO26" s="90"/>
      <c r="BP26" s="90"/>
    </row>
    <row r="27" spans="2:68" s="176" customFormat="1" ht="15" customHeight="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184"/>
      <c r="AL27" s="184"/>
      <c r="AM27" s="184"/>
      <c r="AN27" s="184"/>
      <c r="AO27" s="184"/>
      <c r="AP27" s="187"/>
      <c r="AQ27" s="184"/>
      <c r="AR27" s="184"/>
      <c r="AS27" s="184"/>
      <c r="AT27" s="184"/>
      <c r="AU27" s="184"/>
      <c r="AV27" s="184"/>
      <c r="AW27" s="184"/>
      <c r="AX27" s="187" t="str">
        <f>'Improvement Indicators'!B26</f>
        <v>CR/RA/Inc not marked at each level (depends on local policy)</v>
      </c>
      <c r="AY27" s="187" t="str">
        <f>'Improvement Indicators'!C26</f>
        <v>D4</v>
      </c>
      <c r="AZ27" s="184"/>
      <c r="BA27" s="185"/>
      <c r="BB27" s="175"/>
      <c r="BD27" s="177"/>
      <c r="BL27" s="90"/>
      <c r="BM27" s="90"/>
      <c r="BN27" s="90"/>
      <c r="BO27" s="90"/>
      <c r="BP27" s="90"/>
    </row>
    <row r="28" spans="2:68" s="176" customFormat="1" ht="15" customHeight="1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184"/>
      <c r="AL28" s="184"/>
      <c r="AM28" s="184"/>
      <c r="AN28" s="184"/>
      <c r="AO28" s="184"/>
      <c r="AP28" s="187"/>
      <c r="AQ28" s="184"/>
      <c r="AR28" s="184"/>
      <c r="AS28" s="184"/>
      <c r="AT28" s="184"/>
      <c r="AU28" s="184"/>
      <c r="AV28" s="184"/>
      <c r="AW28" s="184"/>
      <c r="AX28" s="187" t="str">
        <f>'Improvement Indicators'!B27</f>
        <v>To many tests displayed on one page (no official rule)</v>
      </c>
      <c r="AY28" s="187" t="str">
        <f>'Improvement Indicators'!C27</f>
        <v>D5</v>
      </c>
      <c r="AZ28" s="184"/>
      <c r="BA28" s="185"/>
      <c r="BB28" s="175"/>
      <c r="BD28" s="177"/>
      <c r="BL28" s="90"/>
      <c r="BM28" s="90"/>
      <c r="BN28" s="90"/>
      <c r="BO28" s="90"/>
      <c r="BP28" s="90"/>
    </row>
    <row r="29" spans="2:68" s="176" customFormat="1" ht="15" customHeight="1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7" t="str">
        <f>'Improvement Indicators'!B28</f>
        <v>Patient identifying details not removed from printout</v>
      </c>
      <c r="AY29" s="187" t="str">
        <f>'Improvement Indicators'!C28</f>
        <v>D6</v>
      </c>
      <c r="AZ29" s="184"/>
      <c r="BA29" s="185"/>
      <c r="BB29" s="175"/>
      <c r="BD29" s="178"/>
      <c r="BL29" s="90"/>
      <c r="BM29" s="90"/>
      <c r="BN29" s="90"/>
      <c r="BO29" s="90"/>
      <c r="BP29" s="90"/>
    </row>
    <row r="30" spans="2:68" s="176" customFormat="1" ht="15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7" t="str">
        <f>'Improvement Indicators'!B29</f>
        <v>Other - Display</v>
      </c>
      <c r="AY30" s="187" t="str">
        <f>'Improvement Indicators'!C29</f>
        <v>D7</v>
      </c>
      <c r="AZ30" s="184"/>
      <c r="BA30" s="185"/>
      <c r="BB30" s="175"/>
      <c r="BD30" s="178"/>
      <c r="BL30" s="90"/>
      <c r="BM30" s="90"/>
      <c r="BN30" s="90"/>
      <c r="BO30" s="90"/>
      <c r="BP30" s="90"/>
    </row>
    <row r="31" spans="2:68" s="176" customFormat="1" ht="1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7" t="str">
        <f>'Improvement Indicators'!B30</f>
        <v>Not replicated at levels defining the threshold</v>
      </c>
      <c r="AY31" s="187" t="str">
        <f>'Improvement Indicators'!C30</f>
        <v>I1</v>
      </c>
      <c r="AZ31" s="184"/>
      <c r="BA31" s="185"/>
      <c r="BB31" s="175"/>
      <c r="BL31" s="90"/>
      <c r="BM31" s="90"/>
      <c r="BN31" s="90"/>
      <c r="BO31" s="90"/>
      <c r="BP31" s="90"/>
    </row>
    <row r="32" spans="2:68" s="176" customFormat="1" ht="15" customHeight="1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7" t="str">
        <f>'Improvement Indicators'!B31</f>
        <v>Labelled CR but is inconclusive</v>
      </c>
      <c r="AY32" s="187" t="str">
        <f>'Improvement Indicators'!C31</f>
        <v>I2</v>
      </c>
      <c r="AZ32" s="184"/>
      <c r="BA32" s="185"/>
      <c r="BB32" s="175"/>
      <c r="BL32" s="90"/>
      <c r="BM32" s="90"/>
      <c r="BN32" s="90"/>
      <c r="BO32" s="90"/>
      <c r="BP32" s="90"/>
    </row>
    <row r="33" spans="2:68" s="175" customFormat="1" ht="15" customHeight="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7" t="str">
        <f>'Improvement Indicators'!B32</f>
        <v>Labelled CR but is RA</v>
      </c>
      <c r="AY33" s="187" t="str">
        <f>'Improvement Indicators'!C32</f>
        <v>I3</v>
      </c>
      <c r="AZ33" s="184"/>
      <c r="BA33" s="185"/>
      <c r="BC33" s="176"/>
      <c r="BD33" s="176"/>
      <c r="BE33" s="176"/>
      <c r="BF33" s="176"/>
      <c r="BG33" s="176"/>
      <c r="BH33" s="176"/>
      <c r="BI33" s="176"/>
      <c r="BJ33" s="176"/>
      <c r="BK33" s="176"/>
      <c r="BL33" s="90"/>
      <c r="BM33" s="90"/>
      <c r="BN33" s="90"/>
      <c r="BO33" s="90"/>
      <c r="BP33" s="90"/>
    </row>
    <row r="34" spans="2:68" s="175" customFormat="1" ht="1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7" t="str">
        <f>'Improvement Indicators'!B33</f>
        <v>Labelled CR but not replicated at the threshold level</v>
      </c>
      <c r="AY34" s="187" t="str">
        <f>'Improvement Indicators'!C33</f>
        <v>I4</v>
      </c>
      <c r="AZ34" s="184"/>
      <c r="BA34" s="185"/>
      <c r="BC34" s="176"/>
      <c r="BD34" s="176"/>
      <c r="BE34" s="176"/>
      <c r="BF34" s="176"/>
      <c r="BG34" s="176"/>
      <c r="BH34" s="176"/>
      <c r="BI34" s="176"/>
      <c r="BJ34" s="176"/>
      <c r="BK34" s="176"/>
      <c r="BL34" s="90"/>
      <c r="BM34" s="90"/>
      <c r="BN34" s="90"/>
      <c r="BO34" s="90"/>
      <c r="BP34" s="90"/>
    </row>
    <row r="35" spans="2:68" s="175" customFormat="1" ht="15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7" t="str">
        <f>'Improvement Indicators'!B34</f>
        <v>Labelled RA but is inconclusive </v>
      </c>
      <c r="AY35" s="187" t="str">
        <f>'Improvement Indicators'!C34</f>
        <v>I5</v>
      </c>
      <c r="AZ35" s="184"/>
      <c r="BA35" s="185"/>
      <c r="BC35" s="176"/>
      <c r="BD35" s="176"/>
      <c r="BE35" s="176"/>
      <c r="BF35" s="176"/>
      <c r="BG35" s="176"/>
      <c r="BH35" s="176"/>
      <c r="BI35" s="176"/>
      <c r="BJ35" s="176"/>
      <c r="BK35" s="176"/>
      <c r="BL35" s="90"/>
      <c r="BM35" s="90"/>
      <c r="BN35" s="90"/>
      <c r="BO35" s="90"/>
      <c r="BP35" s="90"/>
    </row>
    <row r="36" spans="2:68" s="175" customFormat="1" ht="1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7" t="str">
        <f>'Improvement Indicators'!B35</f>
        <v>Labelled RA but is CR</v>
      </c>
      <c r="AY36" s="187" t="str">
        <f>'Improvement Indicators'!C35</f>
        <v>I6</v>
      </c>
      <c r="AZ36" s="184"/>
      <c r="BA36" s="185"/>
      <c r="BC36" s="176"/>
      <c r="BD36" s="176"/>
      <c r="BE36" s="176"/>
      <c r="BF36" s="176"/>
      <c r="BG36" s="176"/>
      <c r="BH36" s="176"/>
      <c r="BI36" s="176"/>
      <c r="BJ36" s="176"/>
      <c r="BK36" s="176"/>
      <c r="BL36" s="90"/>
      <c r="BM36" s="90"/>
      <c r="BN36" s="90"/>
      <c r="BO36" s="90"/>
      <c r="BP36" s="90"/>
    </row>
    <row r="37" spans="2:68" s="175" customFormat="1" ht="15" customHeight="1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7" t="str">
        <f>'Improvement Indicators'!B36</f>
        <v>Labelled RA but does not meet RA criteria</v>
      </c>
      <c r="AY37" s="187" t="str">
        <f>'Improvement Indicators'!C36</f>
        <v>I7</v>
      </c>
      <c r="AZ37" s="184"/>
      <c r="BA37" s="185"/>
      <c r="BC37" s="176"/>
      <c r="BD37" s="176"/>
      <c r="BE37" s="176"/>
      <c r="BF37" s="176"/>
      <c r="BG37" s="176"/>
      <c r="BH37" s="176"/>
      <c r="BI37" s="176"/>
      <c r="BJ37" s="176"/>
      <c r="BK37" s="176"/>
      <c r="BL37" s="90"/>
      <c r="BM37" s="90"/>
      <c r="BN37" s="90"/>
      <c r="BO37" s="90"/>
      <c r="BP37" s="90"/>
    </row>
    <row r="38" spans="2:68" s="175" customFormat="1" ht="15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7" t="str">
        <f>'Improvement Indicators'!B37</f>
        <v>Labelled inconclusive but is CR</v>
      </c>
      <c r="AY38" s="187" t="str">
        <f>'Improvement Indicators'!C37</f>
        <v>I8</v>
      </c>
      <c r="AZ38" s="184"/>
      <c r="BA38" s="185"/>
      <c r="BC38" s="176"/>
      <c r="BD38" s="176"/>
      <c r="BE38" s="176"/>
      <c r="BF38" s="176"/>
      <c r="BG38" s="176"/>
      <c r="BH38" s="176"/>
      <c r="BI38" s="176"/>
      <c r="BJ38" s="176"/>
      <c r="BK38" s="176"/>
      <c r="BL38" s="90"/>
      <c r="BM38" s="90"/>
      <c r="BN38" s="90"/>
      <c r="BO38" s="90"/>
      <c r="BP38" s="90"/>
    </row>
    <row r="39" spans="2:68" s="175" customFormat="1" ht="1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7" t="str">
        <f>'Improvement Indicators'!B38</f>
        <v>Labelled inconclusive but is RA</v>
      </c>
      <c r="AY39" s="187" t="str">
        <f>'Improvement Indicators'!C38</f>
        <v>I9</v>
      </c>
      <c r="AZ39" s="184"/>
      <c r="BA39" s="185"/>
      <c r="BC39" s="176"/>
      <c r="BD39" s="176"/>
      <c r="BE39" s="176"/>
      <c r="BF39" s="176"/>
      <c r="BG39" s="176"/>
      <c r="BH39" s="176"/>
      <c r="BI39" s="176"/>
      <c r="BJ39" s="176"/>
      <c r="BK39" s="176"/>
      <c r="BL39" s="90"/>
      <c r="BM39" s="90"/>
      <c r="BN39" s="90"/>
      <c r="BO39" s="90"/>
      <c r="BP39" s="90"/>
    </row>
    <row r="40" spans="2:68" s="175" customFormat="1" ht="15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7" t="str">
        <f>'Improvement Indicators'!B39</f>
        <v>Threshold recorded as = when should be &lt;=</v>
      </c>
      <c r="AY40" s="187" t="str">
        <f>'Improvement Indicators'!C39</f>
        <v>I10</v>
      </c>
      <c r="AZ40" s="184"/>
      <c r="BA40" s="185"/>
      <c r="BC40" s="176"/>
      <c r="BD40" s="176"/>
      <c r="BE40" s="176"/>
      <c r="BF40" s="176"/>
      <c r="BG40" s="176"/>
      <c r="BH40" s="176"/>
      <c r="BI40" s="176"/>
      <c r="BJ40" s="176"/>
      <c r="BK40" s="176"/>
      <c r="BL40" s="90"/>
      <c r="BM40" s="90"/>
      <c r="BN40" s="90"/>
      <c r="BO40" s="90"/>
      <c r="BP40" s="90"/>
    </row>
    <row r="41" spans="2:68" s="175" customFormat="1" ht="1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7" t="str">
        <f>'Improvement Indicators'!B40</f>
        <v>More than 2 traces overlaid</v>
      </c>
      <c r="AY41" s="187" t="str">
        <f>'Improvement Indicators'!C40</f>
        <v>I11</v>
      </c>
      <c r="AZ41" s="184"/>
      <c r="BA41" s="185"/>
      <c r="BC41" s="176"/>
      <c r="BD41" s="176"/>
      <c r="BE41" s="176"/>
      <c r="BF41" s="176"/>
      <c r="BG41" s="176"/>
      <c r="BH41" s="176"/>
      <c r="BI41" s="176"/>
      <c r="BJ41" s="176"/>
      <c r="BK41" s="176"/>
      <c r="BL41" s="90"/>
      <c r="BM41" s="90"/>
      <c r="BN41" s="90"/>
      <c r="BO41" s="90"/>
      <c r="BP41" s="90"/>
    </row>
    <row r="42" spans="2:68" s="175" customFormat="1" ht="1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7" t="str">
        <f>'Improvement Indicators'!B41</f>
        <v>Inaccurate or doubtful peak labelling</v>
      </c>
      <c r="AY42" s="187" t="str">
        <f>'Improvement Indicators'!C41</f>
        <v>I12</v>
      </c>
      <c r="AZ42" s="184"/>
      <c r="BA42" s="185"/>
      <c r="BC42" s="176"/>
      <c r="BD42" s="176"/>
      <c r="BE42" s="176"/>
      <c r="BF42" s="176"/>
      <c r="BG42" s="176"/>
      <c r="BH42" s="176"/>
      <c r="BI42" s="176"/>
      <c r="BJ42" s="176"/>
      <c r="BK42" s="176"/>
      <c r="BL42" s="90"/>
      <c r="BM42" s="90"/>
      <c r="BN42" s="90"/>
      <c r="BO42" s="90"/>
      <c r="BP42" s="90"/>
    </row>
    <row r="43" spans="2:68" s="175" customFormat="1" ht="1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7" t="str">
        <f>'Improvement Indicators'!B42</f>
        <v>nHL to eHL correction incorrect</v>
      </c>
      <c r="AY43" s="187" t="str">
        <f>'Improvement Indicators'!C42</f>
        <v>I13</v>
      </c>
      <c r="AZ43" s="184"/>
      <c r="BA43" s="185"/>
      <c r="BC43" s="176"/>
      <c r="BD43" s="176"/>
      <c r="BE43" s="176"/>
      <c r="BF43" s="176"/>
      <c r="BG43" s="176"/>
      <c r="BH43" s="176"/>
      <c r="BI43" s="176"/>
      <c r="BJ43" s="176"/>
      <c r="BK43" s="176"/>
      <c r="BL43" s="90"/>
      <c r="BM43" s="90"/>
      <c r="BN43" s="90"/>
      <c r="BO43" s="90"/>
      <c r="BP43" s="90"/>
    </row>
    <row r="44" spans="2:68" s="175" customFormat="1" ht="15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7" t="str">
        <f>'Improvement Indicators'!B43</f>
        <v>Mismatch between printout and S4H/spreadsheet entry</v>
      </c>
      <c r="AY44" s="187" t="str">
        <f>'Improvement Indicators'!C43</f>
        <v>I14</v>
      </c>
      <c r="AZ44" s="184"/>
      <c r="BA44" s="185"/>
      <c r="BC44" s="176"/>
      <c r="BD44" s="176"/>
      <c r="BE44" s="176"/>
      <c r="BF44" s="176"/>
      <c r="BG44" s="176"/>
      <c r="BH44" s="176"/>
      <c r="BI44" s="176"/>
      <c r="BJ44" s="176"/>
      <c r="BK44" s="176"/>
      <c r="BL44" s="90"/>
      <c r="BM44" s="90"/>
      <c r="BN44" s="90"/>
      <c r="BO44" s="90"/>
      <c r="BP44" s="90"/>
    </row>
    <row r="45" spans="2:68" s="175" customFormat="1" ht="15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7" t="str">
        <f>'Improvement Indicators'!B44</f>
        <v>Gold standard reported incorrectly</v>
      </c>
      <c r="AY45" s="187" t="str">
        <f>'Improvement Indicators'!C44</f>
        <v>I15</v>
      </c>
      <c r="AZ45" s="184"/>
      <c r="BA45" s="185"/>
      <c r="BC45" s="176"/>
      <c r="BD45" s="176"/>
      <c r="BE45" s="176"/>
      <c r="BF45" s="176"/>
      <c r="BG45" s="176"/>
      <c r="BH45" s="176"/>
      <c r="BI45" s="176"/>
      <c r="BJ45" s="176"/>
      <c r="BK45" s="176"/>
      <c r="BL45" s="90"/>
      <c r="BM45" s="90"/>
      <c r="BN45" s="90"/>
      <c r="BO45" s="90"/>
      <c r="BP45" s="90"/>
    </row>
    <row r="46" spans="2:68" s="175" customFormat="1" ht="15" customHeight="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7" t="str">
        <f>'Improvement Indicators'!B45</f>
        <v>Other - Interpretation</v>
      </c>
      <c r="AY46" s="187" t="str">
        <f>'Improvement Indicators'!C45</f>
        <v>I16</v>
      </c>
      <c r="AZ46" s="184"/>
      <c r="BA46" s="185"/>
      <c r="BC46" s="176"/>
      <c r="BD46" s="176"/>
      <c r="BE46" s="176"/>
      <c r="BF46" s="176"/>
      <c r="BG46" s="176"/>
      <c r="BH46" s="176"/>
      <c r="BI46" s="176"/>
      <c r="BJ46" s="176"/>
      <c r="BK46" s="176"/>
      <c r="BL46" s="90"/>
      <c r="BM46" s="90"/>
      <c r="BN46" s="90"/>
      <c r="BO46" s="90"/>
      <c r="BP46" s="90"/>
    </row>
    <row r="47" spans="2:68" s="175" customFormat="1" ht="15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7" t="str">
        <f>'Improvement Indicators'!B46</f>
        <v>Use objective measurements to inform choice of sweeps</v>
      </c>
      <c r="AY47" s="187" t="str">
        <f>'Improvement Indicators'!C46</f>
        <v>T1</v>
      </c>
      <c r="AZ47" s="184"/>
      <c r="BA47" s="185"/>
      <c r="BC47" s="176"/>
      <c r="BD47" s="176"/>
      <c r="BE47" s="176"/>
      <c r="BF47" s="176"/>
      <c r="BG47" s="176"/>
      <c r="BH47" s="176"/>
      <c r="BI47" s="176"/>
      <c r="BJ47" s="176"/>
      <c r="BK47" s="176"/>
      <c r="BL47" s="90"/>
      <c r="BM47" s="90"/>
      <c r="BN47" s="90"/>
      <c r="BO47" s="90"/>
      <c r="BP47" s="90"/>
    </row>
    <row r="48" spans="2:68" s="175" customFormat="1" ht="1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7" t="str">
        <f>'Improvement Indicators'!B47</f>
        <v>Other frequencies would be helpful</v>
      </c>
      <c r="AY48" s="187" t="str">
        <f>'Improvement Indicators'!C47</f>
        <v>T2</v>
      </c>
      <c r="AZ48" s="184"/>
      <c r="BA48" s="185"/>
      <c r="BC48" s="176"/>
      <c r="BD48" s="176"/>
      <c r="BE48" s="176"/>
      <c r="BF48" s="176"/>
      <c r="BG48" s="176"/>
      <c r="BH48" s="176"/>
      <c r="BI48" s="176"/>
      <c r="BJ48" s="176"/>
      <c r="BK48" s="176"/>
      <c r="BL48" s="90"/>
      <c r="BM48" s="90"/>
      <c r="BN48" s="90"/>
      <c r="BO48" s="90"/>
      <c r="BP48" s="90"/>
    </row>
    <row r="49" spans="2:68" s="175" customFormat="1" ht="1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7" t="str">
        <f>'Improvement Indicators'!B48</f>
        <v>Clicks would be helpful</v>
      </c>
      <c r="AY49" s="187" t="str">
        <f>'Improvement Indicators'!C48</f>
        <v>T3</v>
      </c>
      <c r="AZ49" s="184"/>
      <c r="BA49" s="185"/>
      <c r="BC49" s="176"/>
      <c r="BD49" s="176"/>
      <c r="BE49" s="176"/>
      <c r="BF49" s="176"/>
      <c r="BG49" s="176"/>
      <c r="BH49" s="176"/>
      <c r="BI49" s="176"/>
      <c r="BJ49" s="176"/>
      <c r="BK49" s="176"/>
      <c r="BL49" s="90"/>
      <c r="BM49" s="90"/>
      <c r="BN49" s="90"/>
      <c r="BO49" s="90"/>
      <c r="BP49" s="90"/>
    </row>
    <row r="50" spans="2:68" s="175" customFormat="1" ht="1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7" t="str">
        <f>'Improvement Indicators'!B49</f>
        <v>Unnecessary replication at levels not defining threshold</v>
      </c>
      <c r="AY50" s="187" t="str">
        <f>'Improvement Indicators'!C49</f>
        <v>T4</v>
      </c>
      <c r="AZ50" s="184"/>
      <c r="BA50" s="185"/>
      <c r="BC50" s="176"/>
      <c r="BD50" s="176"/>
      <c r="BE50" s="176"/>
      <c r="BF50" s="176"/>
      <c r="BG50" s="176"/>
      <c r="BH50" s="176"/>
      <c r="BI50" s="176"/>
      <c r="BJ50" s="176"/>
      <c r="BK50" s="176"/>
      <c r="BL50" s="90"/>
      <c r="BM50" s="90"/>
      <c r="BN50" s="90"/>
      <c r="BO50" s="90"/>
      <c r="BP50" s="90"/>
    </row>
    <row r="51" spans="2:68" s="175" customFormat="1" ht="1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7" t="str">
        <f>'Improvement Indicators'!B50</f>
        <v>Too many Inc traces at different levels</v>
      </c>
      <c r="AY51" s="187" t="str">
        <f>'Improvement Indicators'!C50</f>
        <v>T5</v>
      </c>
      <c r="AZ51" s="184"/>
      <c r="BA51" s="185"/>
      <c r="BC51" s="176"/>
      <c r="BD51" s="176"/>
      <c r="BE51" s="176"/>
      <c r="BF51" s="176"/>
      <c r="BG51" s="176"/>
      <c r="BH51" s="176"/>
      <c r="BI51" s="176"/>
      <c r="BJ51" s="176"/>
      <c r="BK51" s="176"/>
      <c r="BL51" s="90"/>
      <c r="BM51" s="90"/>
      <c r="BN51" s="90"/>
      <c r="BO51" s="90"/>
      <c r="BP51" s="90"/>
    </row>
    <row r="52" spans="2:68" s="175" customFormat="1" ht="1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7" t="str">
        <f>'Improvement Indicators'!B51</f>
        <v>Many thresholds &lt;=</v>
      </c>
      <c r="AY52" s="187" t="str">
        <f>'Improvement Indicators'!C51</f>
        <v>T6</v>
      </c>
      <c r="AZ52" s="184"/>
      <c r="BA52" s="185"/>
      <c r="BC52" s="176"/>
      <c r="BD52" s="176"/>
      <c r="BE52" s="176"/>
      <c r="BF52" s="176"/>
      <c r="BG52" s="176"/>
      <c r="BH52" s="176"/>
      <c r="BI52" s="176"/>
      <c r="BJ52" s="176"/>
      <c r="BK52" s="176"/>
      <c r="BL52" s="90"/>
      <c r="BM52" s="90"/>
      <c r="BN52" s="90"/>
      <c r="BO52" s="90"/>
      <c r="BP52" s="90"/>
    </row>
    <row r="53" spans="2:68" s="175" customFormat="1" ht="1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7" t="str">
        <f>'Improvement Indicators'!B52</f>
        <v>Blocked stimulus run would help interpretation</v>
      </c>
      <c r="AY53" s="187" t="str">
        <f>'Improvement Indicators'!C52</f>
        <v>T7</v>
      </c>
      <c r="AZ53" s="184"/>
      <c r="BA53" s="185"/>
      <c r="BC53" s="176"/>
      <c r="BD53" s="176"/>
      <c r="BE53" s="176"/>
      <c r="BF53" s="176"/>
      <c r="BG53" s="176"/>
      <c r="BH53" s="176"/>
      <c r="BI53" s="176"/>
      <c r="BJ53" s="176"/>
      <c r="BK53" s="176"/>
      <c r="BL53" s="90"/>
      <c r="BM53" s="90"/>
      <c r="BN53" s="90"/>
      <c r="BO53" s="90"/>
      <c r="BP53" s="90"/>
    </row>
    <row r="54" spans="2:68" s="175" customFormat="1" ht="1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7" t="str">
        <f>'Improvement Indicators'!B53</f>
        <v>Only 1 ear tested, without justification</v>
      </c>
      <c r="AY54" s="187" t="str">
        <f>'Improvement Indicators'!C53</f>
        <v>T8</v>
      </c>
      <c r="AZ54" s="184"/>
      <c r="BA54" s="185"/>
      <c r="BC54" s="176"/>
      <c r="BD54" s="176"/>
      <c r="BE54" s="176"/>
      <c r="BF54" s="176"/>
      <c r="BG54" s="176"/>
      <c r="BH54" s="176"/>
      <c r="BI54" s="176"/>
      <c r="BJ54" s="176"/>
      <c r="BK54" s="176"/>
      <c r="BL54" s="90"/>
      <c r="BM54" s="90"/>
      <c r="BN54" s="90"/>
      <c r="BO54" s="90"/>
      <c r="BP54" s="90"/>
    </row>
    <row r="55" spans="2:68" s="175" customFormat="1" ht="1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7" t="str">
        <f>'Improvement Indicators'!B54</f>
        <v>Lack of gold standard on each ear (AC and/or BC)</v>
      </c>
      <c r="AY55" s="187" t="str">
        <f>'Improvement Indicators'!C54</f>
        <v>T9</v>
      </c>
      <c r="AZ55" s="184"/>
      <c r="BA55" s="185"/>
      <c r="BC55" s="176"/>
      <c r="BD55" s="176"/>
      <c r="BE55" s="176"/>
      <c r="BF55" s="176"/>
      <c r="BG55" s="176"/>
      <c r="BH55" s="176"/>
      <c r="BI55" s="176"/>
      <c r="BJ55" s="176"/>
      <c r="BK55" s="176"/>
      <c r="BL55" s="90"/>
      <c r="BM55" s="90"/>
      <c r="BN55" s="90"/>
      <c r="BO55" s="90"/>
      <c r="BP55" s="90"/>
    </row>
    <row r="56" spans="2:68" s="175" customFormat="1" ht="1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7" t="str">
        <f>'Improvement Indicators'!B55</f>
        <v>Gap between CRs that define gold standard threshold is &gt;10dB</v>
      </c>
      <c r="AY56" s="187" t="str">
        <f>'Improvement Indicators'!C55</f>
        <v>T10</v>
      </c>
      <c r="AZ56" s="184"/>
      <c r="BA56" s="185"/>
      <c r="BC56" s="176"/>
      <c r="BD56" s="176"/>
      <c r="BE56" s="176"/>
      <c r="BF56" s="176"/>
      <c r="BG56" s="176"/>
      <c r="BH56" s="176"/>
      <c r="BI56" s="176"/>
      <c r="BJ56" s="176"/>
      <c r="BK56" s="176"/>
      <c r="BL56" s="90"/>
      <c r="BM56" s="90"/>
      <c r="BN56" s="90"/>
      <c r="BO56" s="90"/>
      <c r="BP56" s="90"/>
    </row>
    <row r="57" spans="2:68" s="175" customFormat="1" ht="1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7" t="str">
        <f>'Improvement Indicators'!B56</f>
        <v>A further 2 waveforms, added pairwise needed to resolve Inc</v>
      </c>
      <c r="AY57" s="187" t="str">
        <f>'Improvement Indicators'!C56</f>
        <v>T11</v>
      </c>
      <c r="AZ57" s="184"/>
      <c r="BA57" s="185"/>
      <c r="BC57" s="176"/>
      <c r="BD57" s="176"/>
      <c r="BE57" s="176"/>
      <c r="BF57" s="176"/>
      <c r="BG57" s="176"/>
      <c r="BH57" s="176"/>
      <c r="BI57" s="176"/>
      <c r="BJ57" s="176"/>
      <c r="BK57" s="176"/>
      <c r="BL57" s="90"/>
      <c r="BM57" s="90"/>
      <c r="BN57" s="90"/>
      <c r="BO57" s="90"/>
      <c r="BP57" s="90"/>
    </row>
    <row r="58" spans="2:68" s="175" customFormat="1" ht="1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7" t="str">
        <f>'Improvement Indicators'!B57</f>
        <v>Discharged but discharge level not reached</v>
      </c>
      <c r="AY58" s="187" t="str">
        <f>'Improvement Indicators'!C57</f>
        <v>T12</v>
      </c>
      <c r="AZ58" s="184"/>
      <c r="BA58" s="185"/>
      <c r="BC58" s="176"/>
      <c r="BD58" s="176"/>
      <c r="BE58" s="176"/>
      <c r="BF58" s="176"/>
      <c r="BG58" s="176"/>
      <c r="BH58" s="176"/>
      <c r="BI58" s="176"/>
      <c r="BJ58" s="176"/>
      <c r="BK58" s="176"/>
      <c r="BL58" s="90"/>
      <c r="BM58" s="90"/>
      <c r="BN58" s="90"/>
      <c r="BO58" s="90"/>
      <c r="BP58" s="90"/>
    </row>
    <row r="59" spans="2:68" s="175" customFormat="1" ht="1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90" t="str">
        <f>'Improvement Indicators'!B58</f>
        <v>Should test to lower level (eg in UHL or on BC to define ABG)</v>
      </c>
      <c r="AY59" s="190" t="str">
        <f>'Improvement Indicators'!C58</f>
        <v>T13</v>
      </c>
      <c r="AZ59" s="184"/>
      <c r="BA59" s="185"/>
      <c r="BC59" s="176"/>
      <c r="BD59" s="176"/>
      <c r="BE59" s="176"/>
      <c r="BF59" s="176"/>
      <c r="BG59" s="176"/>
      <c r="BH59" s="176"/>
      <c r="BI59" s="176"/>
      <c r="BJ59" s="176"/>
      <c r="BK59" s="176"/>
      <c r="BL59" s="90"/>
      <c r="BM59" s="90"/>
      <c r="BN59" s="90"/>
      <c r="BO59" s="90"/>
      <c r="BP59" s="90"/>
    </row>
    <row r="60" spans="2:68" s="175" customFormat="1" ht="18.7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0" t="str">
        <f>'Improvement Indicators'!B59</f>
        <v>Other - Strategy</v>
      </c>
      <c r="AY60" s="190" t="str">
        <f>'Improvement Indicators'!C59</f>
        <v>T14</v>
      </c>
      <c r="AZ60" s="191"/>
      <c r="BA60" s="192"/>
      <c r="BC60" s="176"/>
      <c r="BD60" s="176"/>
      <c r="BE60" s="176"/>
      <c r="BF60" s="176"/>
      <c r="BG60" s="176"/>
      <c r="BH60" s="176"/>
      <c r="BI60" s="176"/>
      <c r="BJ60" s="176"/>
      <c r="BK60" s="176"/>
      <c r="BL60" s="90"/>
      <c r="BM60" s="90"/>
      <c r="BN60" s="90"/>
      <c r="BO60" s="90"/>
      <c r="BP60" s="90"/>
    </row>
    <row r="61" spans="2:68" s="175" customFormat="1" ht="1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0" t="str">
        <f>'Improvement Indicators'!B60</f>
        <v>Waveforms (each polarity) must be replicated but were not</v>
      </c>
      <c r="AY61" s="190" t="str">
        <f>'Improvement Indicators'!C60</f>
        <v>C1</v>
      </c>
      <c r="AZ61" s="191"/>
      <c r="BA61" s="192"/>
      <c r="BC61" s="176"/>
      <c r="BD61" s="176"/>
      <c r="BE61" s="176"/>
      <c r="BF61" s="176"/>
      <c r="BG61" s="176"/>
      <c r="BH61" s="176"/>
      <c r="BI61" s="176"/>
      <c r="BJ61" s="176"/>
      <c r="BK61" s="176"/>
      <c r="BL61" s="90"/>
      <c r="BM61" s="90"/>
      <c r="BN61" s="90"/>
      <c r="BO61" s="90"/>
      <c r="BP61" s="90"/>
    </row>
    <row r="62" spans="2:68" s="175" customFormat="1" ht="1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0" t="str">
        <f>'Improvement Indicators'!B61</f>
        <v>Click ABR at same level needed for interpretation</v>
      </c>
      <c r="AY62" s="190" t="str">
        <f>'Improvement Indicators'!C61</f>
        <v>C2</v>
      </c>
      <c r="AZ62" s="191"/>
      <c r="BA62" s="192"/>
      <c r="BC62" s="176"/>
      <c r="BD62" s="176"/>
      <c r="BE62" s="176"/>
      <c r="BF62" s="176"/>
      <c r="BG62" s="176"/>
      <c r="BH62" s="176"/>
      <c r="BI62" s="176"/>
      <c r="BJ62" s="176"/>
      <c r="BK62" s="176"/>
      <c r="BL62" s="90"/>
      <c r="BM62" s="90"/>
      <c r="BN62" s="90"/>
      <c r="BO62" s="90"/>
      <c r="BP62" s="90"/>
    </row>
    <row r="63" spans="2:68" s="175" customFormat="1" ht="1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0" t="str">
        <f>'Improvement Indicators'!B62</f>
        <v>Display issue compromises interpretation</v>
      </c>
      <c r="AY63" s="190" t="str">
        <f>'Improvement Indicators'!C62</f>
        <v>C3</v>
      </c>
      <c r="AZ63" s="191"/>
      <c r="BA63" s="192"/>
      <c r="BC63" s="176"/>
      <c r="BD63" s="176"/>
      <c r="BE63" s="176"/>
      <c r="BF63" s="176"/>
      <c r="BG63" s="176"/>
      <c r="BH63" s="176"/>
      <c r="BI63" s="176"/>
      <c r="BJ63" s="176"/>
      <c r="BK63" s="176"/>
      <c r="BL63" s="90"/>
      <c r="BM63" s="90"/>
      <c r="BN63" s="90"/>
      <c r="BO63" s="90"/>
      <c r="BP63" s="90"/>
    </row>
    <row r="64" spans="2:68" s="175" customFormat="1" ht="1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0" t="str">
        <f>'Improvement Indicators'!B63</f>
        <v>Rejection level not optimal / more sweeps needed</v>
      </c>
      <c r="AY64" s="190" t="str">
        <f>'Improvement Indicators'!C63</f>
        <v>C4</v>
      </c>
      <c r="AZ64" s="191"/>
      <c r="BA64" s="192"/>
      <c r="BC64" s="176"/>
      <c r="BD64" s="176"/>
      <c r="BE64" s="176"/>
      <c r="BF64" s="176"/>
      <c r="BG64" s="176"/>
      <c r="BH64" s="176"/>
      <c r="BI64" s="176"/>
      <c r="BJ64" s="176"/>
      <c r="BK64" s="176"/>
      <c r="BL64" s="90"/>
      <c r="BM64" s="90"/>
      <c r="BN64" s="90"/>
      <c r="BO64" s="90"/>
      <c r="BP64" s="90"/>
    </row>
    <row r="65" spans="37:53" ht="15" customHeight="1"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0" t="str">
        <f>'Improvement Indicators'!B64</f>
        <v>CM test not done when needed or done unnecessarily</v>
      </c>
      <c r="AY65" s="190" t="str">
        <f>'Improvement Indicators'!C64</f>
        <v>C5</v>
      </c>
      <c r="AZ65" s="191"/>
      <c r="BA65" s="192"/>
    </row>
    <row r="66" spans="37:53" ht="15" customHeight="1"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0" t="str">
        <f>'Improvement Indicators'!B65</f>
        <v>No run with tube clamped when CM looks present</v>
      </c>
      <c r="AY66" s="190" t="str">
        <f>'Improvement Indicators'!C65</f>
        <v>C6</v>
      </c>
      <c r="AZ66" s="191"/>
      <c r="BA66" s="192"/>
    </row>
    <row r="67" spans="37:53" ht="15" customHeight="1"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0" t="str">
        <f>'Improvement Indicators'!B66</f>
        <v>CM Interpretation doubtful</v>
      </c>
      <c r="AY67" s="190" t="str">
        <f>'Improvement Indicators'!C66</f>
        <v>C7</v>
      </c>
      <c r="AZ67" s="191"/>
      <c r="BA67" s="192"/>
    </row>
    <row r="68" spans="37:53" ht="15" customHeight="1"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0" t="str">
        <f>'Improvement Indicators'!B67</f>
        <v>Other - CM</v>
      </c>
      <c r="AY68" s="190" t="str">
        <f>'Improvement Indicators'!C67</f>
        <v>C8</v>
      </c>
      <c r="AZ68" s="191"/>
      <c r="BA68" s="192"/>
    </row>
    <row r="69" spans="37:53" ht="15" customHeight="1"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2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</sheetData>
  <sheetProtection password="C86B" sheet="1" selectLockedCells="1"/>
  <mergeCells count="4">
    <mergeCell ref="G1:K1"/>
    <mergeCell ref="L1:P1"/>
    <mergeCell ref="Q1:W1"/>
    <mergeCell ref="X1:AI1"/>
  </mergeCells>
  <printOptions/>
  <pageMargins left="0.24" right="0.49" top="0.41" bottom="0.6" header="0.19" footer="0.5"/>
  <pageSetup horizontalDpi="300" verticalDpi="300" orientation="landscape" paperSize="9" scale="68" r:id="rId1"/>
  <colBreaks count="1" manualBreakCount="1">
    <brk id="16" max="38" man="1"/>
  </colBreaks>
  <ignoredErrors>
    <ignoredError sqref="A3:IV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2013-12-11T17:04:58Z</dcterms:created>
  <dcterms:modified xsi:type="dcterms:W3CDTF">2020-10-20T15:41:52Z</dcterms:modified>
  <cp:category/>
  <cp:version/>
  <cp:contentType/>
  <cp:contentStatus/>
</cp:coreProperties>
</file>