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400" windowHeight="13005" activeTab="0"/>
  </bookViews>
  <sheets>
    <sheet name="Report" sheetId="1" r:id="rId1"/>
    <sheet name="Improvement Indicators" sheetId="2" r:id="rId2"/>
    <sheet name="audit" sheetId="3" r:id="rId3"/>
  </sheets>
  <definedNames>
    <definedName name="Action">'Report'!$W$2:$W$6</definedName>
    <definedName name="Admin">'Report'!$Y$2:$Y$6</definedName>
    <definedName name="Agree">'Report'!$O$2:$O$3</definedName>
    <definedName name="Category">'Report'!$X$2:$X$8</definedName>
    <definedName name="CM">'Report'!$AE$2:$AE$9</definedName>
    <definedName name="Discuss">'Report'!$U$2:$U$4</definedName>
    <definedName name="Display">'Report'!$AB$2:$AB$8</definedName>
    <definedName name="Interpretation">'Report'!$AC$2:$AC$17</definedName>
    <definedName name="NICU">'Report'!$R$2:$R$4</definedName>
    <definedName name="Outcome">'Report'!$T$2:$T$7</definedName>
    <definedName name="Parameters">'Report'!$Z$2:$Z$14</definedName>
    <definedName name="_xlnm.Print_Area" localSheetId="2">'audit'!$A$1:$AG$41</definedName>
    <definedName name="Quality">'Report'!$V$2:$V$5</definedName>
    <definedName name="Reason">'Report'!$P$2:$P$8</definedName>
    <definedName name="Recording_Quality">'Report'!$AA$2:$AA$5</definedName>
    <definedName name="ScnOut">'Report'!$Q$2:$Q$7</definedName>
    <definedName name="Standard">'Report'!$N$2:$N$3</definedName>
    <definedName name="Strategy">'Report'!$AD$2:$AD$15</definedName>
    <definedName name="Transducer">'Report'!$S$2:$S$6</definedName>
  </definedNames>
  <calcPr fullCalcOnLoad="1"/>
</workbook>
</file>

<file path=xl/comments1.xml><?xml version="1.0" encoding="utf-8"?>
<comments xmlns="http://schemas.openxmlformats.org/spreadsheetml/2006/main">
  <authors>
    <author>Author</author>
  </authors>
  <commentList>
    <comment ref="B8" authorId="0">
      <text>
        <r>
          <rPr>
            <sz val="8"/>
            <rFont val="Tahoma"/>
            <family val="2"/>
          </rPr>
          <t xml:space="preserve">Baby's corrected age on date of test in whole weeks (based on normal full term of 40 weeks).
Example: Born at 37 weeks, tested at 4 weeks old, corrected age 
= 37 - 40 + 4 = 1
</t>
        </r>
      </text>
    </comment>
    <comment ref="D2" authorId="0">
      <text>
        <r>
          <rPr>
            <sz val="8"/>
            <rFont val="Tahoma"/>
            <family val="2"/>
          </rPr>
          <t xml:space="preserve">Use this to note anything of relevence e.g. atresia, restless baby, sedation tymp results, etc.
</t>
        </r>
      </text>
    </comment>
    <comment ref="M24" authorId="0">
      <text>
        <r>
          <rPr>
            <sz val="8"/>
            <rFont val="Tahoma"/>
            <family val="0"/>
          </rPr>
          <t xml:space="preserve">E.g &gt;85/present
</t>
        </r>
      </text>
    </comment>
    <comment ref="H24" authorId="0">
      <text>
        <r>
          <rPr>
            <sz val="8"/>
            <rFont val="Tahoma"/>
            <family val="0"/>
          </rPr>
          <t xml:space="preserve">E.g &gt;85/present
</t>
        </r>
      </text>
    </comment>
  </commentList>
</comments>
</file>

<file path=xl/sharedStrings.xml><?xml version="1.0" encoding="utf-8"?>
<sst xmlns="http://schemas.openxmlformats.org/spreadsheetml/2006/main" count="396" uniqueCount="296">
  <si>
    <t>Display</t>
  </si>
  <si>
    <t>High number of rejects indicating poor recording conditions</t>
  </si>
  <si>
    <t>Incorrect superposition of traces</t>
  </si>
  <si>
    <t>Interpretation</t>
  </si>
  <si>
    <t>Labelled inconclusive but is CR</t>
  </si>
  <si>
    <t>Labelled inconclusive but is RA</t>
  </si>
  <si>
    <t>Threshold recorded as = when should be &lt;=</t>
  </si>
  <si>
    <t>Inaccurate or doubtful peak labelling</t>
  </si>
  <si>
    <t>Many thresholds &lt;=</t>
  </si>
  <si>
    <t>Only 1 ear tested</t>
  </si>
  <si>
    <t>CM</t>
  </si>
  <si>
    <t>For Tester Use</t>
  </si>
  <si>
    <t xml:space="preserve">Case ID </t>
  </si>
  <si>
    <t>RIGHT EAR</t>
  </si>
  <si>
    <t>1k</t>
  </si>
  <si>
    <t>2k</t>
  </si>
  <si>
    <t xml:space="preserve">4k </t>
  </si>
  <si>
    <t>LEFT EAR</t>
  </si>
  <si>
    <t>0.5k</t>
  </si>
  <si>
    <t>Date review returned to site</t>
  </si>
  <si>
    <t>Site/Dept</t>
  </si>
  <si>
    <t>Tester</t>
  </si>
  <si>
    <t>Discharge</t>
  </si>
  <si>
    <t>CM Interpretation doubtful</t>
  </si>
  <si>
    <t>OK</t>
  </si>
  <si>
    <t>PCHI management</t>
  </si>
  <si>
    <t>Further ABR</t>
  </si>
  <si>
    <t>n agree</t>
  </si>
  <si>
    <t>n disagree</t>
  </si>
  <si>
    <t>% agree</t>
  </si>
  <si>
    <t>Outcome measures</t>
  </si>
  <si>
    <t>BC would be helpful</t>
  </si>
  <si>
    <t>Hover mouse over cells with red corner to view comment</t>
  </si>
  <si>
    <t>ABR THRESHOLDS in dBnHL</t>
  </si>
  <si>
    <t>Category</t>
  </si>
  <si>
    <t>Improvement indicator</t>
  </si>
  <si>
    <t>Number of improvement indicators in each category</t>
  </si>
  <si>
    <t>No of categories</t>
  </si>
  <si>
    <t>thresholds</t>
  </si>
  <si>
    <t>Improvement indicators</t>
  </si>
  <si>
    <t>Air Conduction</t>
  </si>
  <si>
    <t>Bone Conduction</t>
  </si>
  <si>
    <t>General / other Reviewer comments</t>
  </si>
  <si>
    <t>Click</t>
  </si>
  <si>
    <t>Rep rate not optimal</t>
  </si>
  <si>
    <t>Exceeded max level with inserts</t>
  </si>
  <si>
    <t>Time window not optimal</t>
  </si>
  <si>
    <t>Filters not optimal</t>
  </si>
  <si>
    <t>Notch filter used</t>
  </si>
  <si>
    <t>Display aspect ratio outside recommended range</t>
  </si>
  <si>
    <t>Display aspect ratio not optimal for these waveforms</t>
  </si>
  <si>
    <t>Masking - none or insufficient level when needed</t>
  </si>
  <si>
    <t>Masking - on all time</t>
  </si>
  <si>
    <t>Excessive electrical noise apparent</t>
  </si>
  <si>
    <t>Too many different stimuli displayed on one chart</t>
  </si>
  <si>
    <t>Patient identifying details not removed from printout</t>
  </si>
  <si>
    <t>Not replicated at levels defining the threshold</t>
  </si>
  <si>
    <t>nHL to eHL correction incorrect</t>
  </si>
  <si>
    <t>Too many Inc traces at different levels</t>
  </si>
  <si>
    <t>Too many levels used not near threshold</t>
  </si>
  <si>
    <t>Lack of gold standard on each ear (AC and/or BC)</t>
  </si>
  <si>
    <t>A further 2 waveforms, added pairwise needed to resolve Inc</t>
  </si>
  <si>
    <t>Display aspect ratio not optimal</t>
  </si>
  <si>
    <t>Rejection level outside recommended range</t>
  </si>
  <si>
    <t>CM test not done when appropriate</t>
  </si>
  <si>
    <t>Reviewer explanations may be added as comments -</t>
  </si>
  <si>
    <t>Indicator</t>
  </si>
  <si>
    <t>If masking was used add (M) after the result e.g. =40(M)</t>
  </si>
  <si>
    <t>Notes:</t>
  </si>
  <si>
    <t>tester - result:</t>
  </si>
  <si>
    <t>reviewer - result:</t>
  </si>
  <si>
    <t>Labelled CR but unreplicated waveform</t>
  </si>
  <si>
    <t>Labelled RA but unreplicated waveform</t>
  </si>
  <si>
    <t>Discharged but discharge level not reached</t>
  </si>
  <si>
    <t>Gap between CRs that define gold standard threshold is &gt;10dB</t>
  </si>
  <si>
    <t>Date of test (dd/mm/yyyy)</t>
  </si>
  <si>
    <t>reviewer</t>
  </si>
  <si>
    <t>No of improvement indicators</t>
  </si>
  <si>
    <t>Date of next appt if any</t>
  </si>
  <si>
    <t>Reason for test</t>
  </si>
  <si>
    <t>NCR bilateral</t>
  </si>
  <si>
    <t>NCR unilateral L</t>
  </si>
  <si>
    <t>NCR unilateral R</t>
  </si>
  <si>
    <t>CR bilateral</t>
  </si>
  <si>
    <t>Newborn screen referral</t>
  </si>
  <si>
    <t>Atresia</t>
  </si>
  <si>
    <t>Meningitis</t>
  </si>
  <si>
    <t>Other high risk</t>
  </si>
  <si>
    <t>Newborn Screen outcome</t>
  </si>
  <si>
    <t>Parental concern</t>
  </si>
  <si>
    <t>Professional concern</t>
  </si>
  <si>
    <t>&lt;=50 is taken as 'agreeing within 10dB' with =50 but</t>
  </si>
  <si>
    <t>By convention,</t>
  </si>
  <si>
    <t>&lt;=55 (or more) is taken as not agreeing with =55 (or more)</t>
  </si>
  <si>
    <t>Use =,  &lt;=, or &gt; prefix</t>
  </si>
  <si>
    <t>OK/None</t>
  </si>
  <si>
    <t>ABR repeat</t>
  </si>
  <si>
    <t>Poor/Unsatisfactory</t>
  </si>
  <si>
    <t xml:space="preserve">Review at 8m </t>
  </si>
  <si>
    <t>Action required beyond planned?</t>
  </si>
  <si>
    <t>ABR quality judgement</t>
  </si>
  <si>
    <t>Reviewer name</t>
  </si>
  <si>
    <t>No screen</t>
  </si>
  <si>
    <t>Date sent for review</t>
  </si>
  <si>
    <t>Outcome of ABR/any further action</t>
  </si>
  <si>
    <t>Corrected Age at test (weeks)</t>
  </si>
  <si>
    <t>reviewer - agree within 10dB?</t>
  </si>
  <si>
    <t>Reported as Gold Standard but is not</t>
  </si>
  <si>
    <t>No run with tube clamped when CM looks present</t>
  </si>
  <si>
    <t>CR/RA/Inc not clearly marked at each test level</t>
  </si>
  <si>
    <t>Tone pip incorrect (ie not 2:1:2)</t>
  </si>
  <si>
    <t>Stimulus not Alternating</t>
  </si>
  <si>
    <t>Gold standard?</t>
  </si>
  <si>
    <t>Gold std requires = some threshold (or &lt;=30eHL AC4kHz)</t>
  </si>
  <si>
    <t>Discussed with tester? yes/no</t>
  </si>
  <si>
    <t>Over 48 hr in NICU/SCBU  -  yes/no</t>
  </si>
  <si>
    <t>Other</t>
  </si>
  <si>
    <t>Click/CM</t>
  </si>
  <si>
    <t>Low no of sweeps used</t>
  </si>
  <si>
    <t>Blocking period or appearance inappropriate</t>
  </si>
  <si>
    <t>Labelled CR but is inconclusive</t>
  </si>
  <si>
    <t>Labelled CR but is RA</t>
  </si>
  <si>
    <t xml:space="preserve">Labelled RA but is inconclusive </t>
  </si>
  <si>
    <t>More than 2 traces overlaid</t>
  </si>
  <si>
    <t>Other frequencies would be helpful</t>
  </si>
  <si>
    <t>Clicks would be helpful</t>
  </si>
  <si>
    <t>Unnecessary replication at levels not defining threshold</t>
  </si>
  <si>
    <t>Waveforms (each polarity) must be replicated but were not</t>
  </si>
  <si>
    <t>Click ABR at same level needed for interpretation</t>
  </si>
  <si>
    <t>Select Transducer</t>
  </si>
  <si>
    <t>Yes</t>
  </si>
  <si>
    <t>No</t>
  </si>
  <si>
    <t>Select</t>
  </si>
  <si>
    <t>Select Outcome</t>
  </si>
  <si>
    <t>Select Quality</t>
  </si>
  <si>
    <t>Select Action</t>
  </si>
  <si>
    <t>Select Screen Outcome</t>
  </si>
  <si>
    <t>Select Reason</t>
  </si>
  <si>
    <t>ABR AC Transducer / Stim Type</t>
  </si>
  <si>
    <t>Insert / Pips</t>
  </si>
  <si>
    <t>Insert / Chirps</t>
  </si>
  <si>
    <t>TDH / Pips</t>
  </si>
  <si>
    <t>TDH / Chirps</t>
  </si>
  <si>
    <t>This page lists the available improvement indicators to make finding the one you need easier</t>
  </si>
  <si>
    <t>Labelled RA but is CR</t>
  </si>
  <si>
    <t>Mismatch between chart and eSP/spreadsheet entry</t>
  </si>
  <si>
    <t>Gain/artefact reject level not optimal</t>
  </si>
  <si>
    <t>Should test to lower level (eg in UHL or on BC to define ABG)</t>
  </si>
  <si>
    <t>Low number of rejects suggests reject level was not optimal</t>
  </si>
  <si>
    <t>Agree within 10dB also requires agreement with standard</t>
  </si>
  <si>
    <t>Q1</t>
  </si>
  <si>
    <t>Q2</t>
  </si>
  <si>
    <t>Q3</t>
  </si>
  <si>
    <t>D1</t>
  </si>
  <si>
    <t>D2</t>
  </si>
  <si>
    <t>D3</t>
  </si>
  <si>
    <t>D4</t>
  </si>
  <si>
    <t>D5</t>
  </si>
  <si>
    <t>D6</t>
  </si>
  <si>
    <t>I1</t>
  </si>
  <si>
    <t>I2</t>
  </si>
  <si>
    <t>I3</t>
  </si>
  <si>
    <t>I4</t>
  </si>
  <si>
    <t>I5</t>
  </si>
  <si>
    <t>I6</t>
  </si>
  <si>
    <t>I7</t>
  </si>
  <si>
    <t>I8</t>
  </si>
  <si>
    <t>I9</t>
  </si>
  <si>
    <t>I10</t>
  </si>
  <si>
    <t>I11</t>
  </si>
  <si>
    <t>I12</t>
  </si>
  <si>
    <t>I13</t>
  </si>
  <si>
    <t>I14</t>
  </si>
  <si>
    <t>I15</t>
  </si>
  <si>
    <t>I16</t>
  </si>
  <si>
    <t>T1</t>
  </si>
  <si>
    <t>T2</t>
  </si>
  <si>
    <t>T3</t>
  </si>
  <si>
    <t>T4</t>
  </si>
  <si>
    <t>T5</t>
  </si>
  <si>
    <t>T6</t>
  </si>
  <si>
    <t>T7</t>
  </si>
  <si>
    <t>T8</t>
  </si>
  <si>
    <t>T9</t>
  </si>
  <si>
    <t>T10</t>
  </si>
  <si>
    <t>T11</t>
  </si>
  <si>
    <t>T12</t>
  </si>
  <si>
    <t>T13</t>
  </si>
  <si>
    <t>C1</t>
  </si>
  <si>
    <t>C2</t>
  </si>
  <si>
    <t>C3</t>
  </si>
  <si>
    <t>C4</t>
  </si>
  <si>
    <t>C5</t>
  </si>
  <si>
    <t>C6</t>
  </si>
  <si>
    <t>C7</t>
  </si>
  <si>
    <t>Dates</t>
  </si>
  <si>
    <t>Improvement Indicators Recorded</t>
  </si>
  <si>
    <t>Date test sent for review</t>
  </si>
  <si>
    <t>Days between testing and sending</t>
  </si>
  <si>
    <t>Days between received and returned to site</t>
  </si>
  <si>
    <t>Reviewer No. agree</t>
  </si>
  <si>
    <t>Reviewer No. disagree</t>
  </si>
  <si>
    <t>Reviewer % agree</t>
  </si>
  <si>
    <t>No. of categories</t>
  </si>
  <si>
    <t>No. of improvement indicators</t>
  </si>
  <si>
    <t>Reviewer</t>
  </si>
  <si>
    <t>Code</t>
  </si>
  <si>
    <t>S</t>
  </si>
  <si>
    <t>Q</t>
  </si>
  <si>
    <t>D</t>
  </si>
  <si>
    <t>I</t>
  </si>
  <si>
    <t>T</t>
  </si>
  <si>
    <t>C</t>
  </si>
  <si>
    <t>Case ID</t>
  </si>
  <si>
    <t>Admin</t>
  </si>
  <si>
    <t>No Case ID</t>
  </si>
  <si>
    <t>Incomplete date/age info</t>
  </si>
  <si>
    <t>Incomplete future strategy info</t>
  </si>
  <si>
    <t>Incomplete intended management info</t>
  </si>
  <si>
    <t>Reason</t>
  </si>
  <si>
    <t>Outcome</t>
  </si>
  <si>
    <t>NICU</t>
  </si>
  <si>
    <t>Transducer</t>
  </si>
  <si>
    <t>ScnOut</t>
  </si>
  <si>
    <t>Discuss</t>
  </si>
  <si>
    <t>Quality</t>
  </si>
  <si>
    <t>Action</t>
  </si>
  <si>
    <t>Strategy</t>
  </si>
  <si>
    <t>Parmeters</t>
  </si>
  <si>
    <t>Parameters</t>
  </si>
  <si>
    <t>Agree</t>
  </si>
  <si>
    <t>A1</t>
  </si>
  <si>
    <t>A2</t>
  </si>
  <si>
    <t>A3</t>
  </si>
  <si>
    <t>A4</t>
  </si>
  <si>
    <t>A5</t>
  </si>
  <si>
    <t>Recording_Quality</t>
  </si>
  <si>
    <t>Q4</t>
  </si>
  <si>
    <t>D7</t>
  </si>
  <si>
    <t>T14</t>
  </si>
  <si>
    <t>C8</t>
  </si>
  <si>
    <t>Recording Quality</t>
  </si>
  <si>
    <t>A</t>
  </si>
  <si>
    <r>
      <t>Comments from Reviewer</t>
    </r>
    <r>
      <rPr>
        <b/>
        <sz val="10"/>
        <color indexed="10"/>
        <rFont val="Calibri"/>
        <family val="2"/>
      </rPr>
      <t xml:space="preserve"> </t>
    </r>
    <r>
      <rPr>
        <sz val="10"/>
        <color indexed="10"/>
        <rFont val="Calibri"/>
        <family val="2"/>
      </rPr>
      <t>(Do not exceed cell width; use separate rows)</t>
    </r>
  </si>
  <si>
    <r>
      <t xml:space="preserve">Comments from tester re background / results / plans for further tests etc. </t>
    </r>
    <r>
      <rPr>
        <sz val="10"/>
        <color indexed="10"/>
        <rFont val="Calibri"/>
        <family val="2"/>
      </rPr>
      <t>(Do not exceed cell width)</t>
    </r>
  </si>
  <si>
    <t>For Reviewer use</t>
  </si>
  <si>
    <r>
      <t>Details</t>
    </r>
    <r>
      <rPr>
        <sz val="10"/>
        <rFont val="Calibri"/>
        <family val="2"/>
      </rPr>
      <t xml:space="preserve"> </t>
    </r>
    <r>
      <rPr>
        <sz val="10"/>
        <color indexed="10"/>
        <rFont val="Calibri"/>
        <family val="2"/>
      </rPr>
      <t>(Do not exceed cell width)</t>
    </r>
  </si>
  <si>
    <t>Standard</t>
  </si>
  <si>
    <t>Discharge with F/U</t>
  </si>
  <si>
    <t>F/U at 8m</t>
  </si>
  <si>
    <t>Other - Admin</t>
  </si>
  <si>
    <t>Other - Parameters</t>
  </si>
  <si>
    <t>Other - Recording Quality</t>
  </si>
  <si>
    <t>Other - Display</t>
  </si>
  <si>
    <t>Other - Interpretation</t>
  </si>
  <si>
    <t>Other - Strategy</t>
  </si>
  <si>
    <t>Other - CM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</si>
  <si>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</si>
  <si>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</si>
  <si>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</si>
  <si>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</si>
  <si>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</si>
  <si>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</si>
  <si>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</si>
  <si>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</si>
  <si>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</si>
  <si>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</si>
  <si>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</si>
  <si>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</si>
  <si>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P13</t>
  </si>
  <si>
    <t xml:space="preserve">ABR REVIEW SHEET (v14 January 2014) </t>
  </si>
  <si>
    <t>Well baby. ABR at 1 week corrected age suggested severe bilateral loss but had considerable</t>
  </si>
  <si>
    <t>interference issues so results uncertain.</t>
  </si>
  <si>
    <t>Today bilateral flat loss confirmed. Tymps flat R &amp; L. Impressions taken.</t>
  </si>
  <si>
    <t>Aids fitted - for F/U at 8/12.</t>
  </si>
  <si>
    <t>Good that you got 2 frequencies but RA requires replication, with noise &lt;25nV.</t>
  </si>
  <si>
    <t>It is important to know if this baby has a conductive or sensorineural loss so I would urge you to</t>
  </si>
  <si>
    <t>consider bringing back for 4k BC. If need to aid take care with fitting as AC thresholds could be lower.</t>
  </si>
  <si>
    <t>that it can be read (no text is hidden), as in this example. These cells do not wrap the text.</t>
  </si>
  <si>
    <t>=80</t>
  </si>
  <si>
    <t>=75</t>
  </si>
  <si>
    <t>=70</t>
  </si>
  <si>
    <t>&lt;=80</t>
  </si>
  <si>
    <t>&lt;=75</t>
  </si>
  <si>
    <t>4k Rt 70, 4k Lt 60, 1k Rt 75, 1k Lt 70. These do not qualify for RA.</t>
  </si>
  <si>
    <t>All. Without valid RA these must be reported as &lt;=</t>
  </si>
  <si>
    <t>All. Gold standard thresholds &gt;30dBeHL require an RA 5-10dB below threshold</t>
  </si>
  <si>
    <t>Mismatch between chart and eSP entry</t>
  </si>
  <si>
    <t>4k Lt 70 marked Inc (correct) but reported as though it was CR</t>
  </si>
  <si>
    <t>4k Lt 75 - makes estimation of residual noise difficult</t>
  </si>
  <si>
    <t>Additional traces for Lt 4k at 70 to resolve.</t>
  </si>
  <si>
    <t>Is this case conductive or sensorineural?</t>
  </si>
  <si>
    <t>NB "reviewer - agree within 10dB" is No (see cell A30)</t>
  </si>
  <si>
    <t>Example</t>
  </si>
  <si>
    <t>Note to reviewer: there are 6 rows above for your comments. Limit what you enter in each cell so</t>
  </si>
  <si>
    <t>This area can also be used for further comments by the reviewer if needed.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</si>
</sst>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dd/mm/yy;@"/>
  </numFmts>
  <fonts count="64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0"/>
    </font>
    <font>
      <b/>
      <sz val="10"/>
      <name val="Arial"/>
      <family val="2"/>
    </font>
    <font>
      <sz val="10"/>
      <color indexed="8"/>
      <name val="Calibri"/>
      <family val="2"/>
    </font>
    <font>
      <b/>
      <sz val="10"/>
      <color indexed="10"/>
      <name val="Arial"/>
      <family val="2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sz val="8"/>
      <name val="Tahoma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12"/>
      <color indexed="10"/>
      <name val="Calibri"/>
      <family val="2"/>
    </font>
    <font>
      <sz val="8"/>
      <name val="Calibri"/>
      <family val="2"/>
    </font>
    <font>
      <sz val="8"/>
      <name val="Times New Roman"/>
      <family val="1"/>
    </font>
    <font>
      <sz val="10"/>
      <color indexed="10"/>
      <name val="Arial"/>
      <family val="2"/>
    </font>
    <font>
      <b/>
      <sz val="12"/>
      <color indexed="17"/>
      <name val="Calibri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b/>
      <sz val="10"/>
      <color indexed="10"/>
      <name val="Calibri"/>
      <family val="2"/>
    </font>
    <font>
      <sz val="10"/>
      <color indexed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Calibri"/>
      <family val="2"/>
    </font>
    <font>
      <b/>
      <sz val="10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sz val="10"/>
      <color theme="0"/>
      <name val="Calibri"/>
      <family val="2"/>
    </font>
    <font>
      <b/>
      <sz val="10"/>
      <color theme="0"/>
      <name val="Calibri"/>
      <family val="2"/>
    </font>
    <font>
      <sz val="10"/>
      <color rgb="FFFF0000"/>
      <name val="Calibri"/>
      <family val="2"/>
    </font>
    <font>
      <b/>
      <sz val="10"/>
      <color rgb="FFFF0000"/>
      <name val="Arial"/>
      <family val="2"/>
    </font>
    <font>
      <b/>
      <sz val="8"/>
      <name val="Arial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B2B2B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FFC000"/>
        <bgColor indexed="64"/>
      </patternFill>
    </fill>
  </fills>
  <borders count="8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 style="thin"/>
      <bottom style="medium"/>
    </border>
    <border>
      <left style="thin"/>
      <right style="thin"/>
      <top style="thin"/>
      <bottom/>
    </border>
    <border>
      <left/>
      <right style="medium"/>
      <top/>
      <bottom/>
    </border>
    <border>
      <left style="medium"/>
      <right style="thin"/>
      <top style="thin"/>
      <bottom/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 style="medium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thin"/>
    </border>
    <border>
      <left style="thin"/>
      <right/>
      <top style="medium"/>
      <bottom style="thin"/>
    </border>
    <border>
      <left style="medium"/>
      <right style="medium"/>
      <top style="thin"/>
      <bottom/>
    </border>
    <border>
      <left style="medium"/>
      <right style="medium"/>
      <top style="thin"/>
      <bottom style="medium"/>
    </border>
    <border>
      <left style="medium"/>
      <right style="thin"/>
      <top/>
      <bottom/>
    </border>
    <border>
      <left style="thin"/>
      <right style="thin"/>
      <top/>
      <bottom/>
    </border>
    <border>
      <left style="medium"/>
      <right style="medium"/>
      <top/>
      <bottom style="medium"/>
    </border>
    <border>
      <left style="medium"/>
      <right style="medium"/>
      <top/>
      <bottom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/>
      <top style="thin">
        <color indexed="22"/>
      </top>
      <bottom style="thin">
        <color indexed="22"/>
      </bottom>
    </border>
    <border>
      <left style="thin">
        <color theme="0" tint="-0.149959996342659"/>
      </left>
      <right style="thin">
        <color theme="0" tint="-0.149959996342659"/>
      </right>
      <top style="thin">
        <color theme="0" tint="-0.149959996342659"/>
      </top>
      <bottom style="thin">
        <color theme="0" tint="-0.149959996342659"/>
      </bottom>
    </border>
    <border>
      <left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theme="0" tint="-0.149959996342659"/>
      </left>
      <right/>
      <top style="thin">
        <color theme="0" tint="-0.149959996342659"/>
      </top>
      <bottom style="thin">
        <color theme="0" tint="-0.149959996342659"/>
      </bottom>
    </border>
    <border>
      <left/>
      <right/>
      <top style="thin">
        <color theme="0" tint="-0.149959996342659"/>
      </top>
      <bottom style="thin">
        <color theme="0" tint="-0.149959996342659"/>
      </bottom>
    </border>
    <border>
      <left/>
      <right style="thin">
        <color theme="0" tint="-0.149959996342659"/>
      </right>
      <top style="thin">
        <color theme="0" tint="-0.149959996342659"/>
      </top>
      <bottom style="thin">
        <color theme="0" tint="-0.149959996342659"/>
      </bottom>
    </border>
    <border>
      <left style="medium"/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 style="medium"/>
      <top style="thin">
        <color indexed="22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thin"/>
      <bottom style="thin"/>
    </border>
    <border>
      <left style="medium"/>
      <right/>
      <top style="medium"/>
      <bottom style="thin"/>
    </border>
    <border>
      <left style="medium"/>
      <right/>
      <top/>
      <bottom style="thin"/>
    </border>
    <border>
      <left style="medium"/>
      <right/>
      <top style="thin"/>
      <bottom style="medium"/>
    </border>
    <border>
      <left/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 style="thin">
        <color indexed="22"/>
      </right>
      <top/>
      <bottom style="thin">
        <color indexed="22"/>
      </bottom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/>
      <bottom style="medium"/>
    </border>
    <border>
      <left style="medium"/>
      <right style="thin"/>
      <top style="medium"/>
      <bottom/>
    </border>
    <border>
      <left/>
      <right/>
      <top style="medium"/>
      <bottom style="thin"/>
    </border>
    <border>
      <left/>
      <right style="thin"/>
      <top/>
      <bottom/>
    </border>
    <border>
      <left/>
      <right style="thin"/>
      <top/>
      <bottom style="medium"/>
    </border>
    <border>
      <left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thin">
        <color indexed="22"/>
      </bottom>
    </border>
    <border>
      <left/>
      <right/>
      <top style="medium"/>
      <bottom style="thin">
        <color indexed="22"/>
      </bottom>
    </border>
    <border>
      <left/>
      <right style="medium"/>
      <top style="medium"/>
      <bottom style="thin">
        <color indexed="22"/>
      </bottom>
    </border>
    <border>
      <left style="medium"/>
      <right style="thin">
        <color indexed="22"/>
      </right>
      <top style="medium"/>
      <bottom style="thin">
        <color indexed="22"/>
      </bottom>
    </border>
    <border>
      <left/>
      <right style="thin">
        <color indexed="22"/>
      </right>
      <top style="medium"/>
      <bottom style="thin">
        <color indexed="22"/>
      </bottom>
    </border>
    <border>
      <left style="thin">
        <color indexed="22"/>
      </left>
      <right style="thin">
        <color indexed="22"/>
      </right>
      <top style="medium"/>
      <bottom style="thin">
        <color indexed="22"/>
      </bottom>
    </border>
    <border>
      <left style="thin">
        <color indexed="22"/>
      </left>
      <right style="medium"/>
      <top style="medium"/>
      <bottom style="thin">
        <color indexed="22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290">
    <xf numFmtId="0" fontId="0" fillId="0" borderId="0" xfId="0" applyAlignment="1">
      <alignment/>
    </xf>
    <xf numFmtId="0" fontId="0" fillId="0" borderId="0" xfId="0" applyFont="1" applyAlignment="1" applyProtection="1">
      <alignment/>
      <protection locked="0"/>
    </xf>
    <xf numFmtId="0" fontId="4" fillId="33" borderId="10" xfId="0" applyFont="1" applyFill="1" applyBorder="1" applyAlignment="1" applyProtection="1">
      <alignment horizontal="center" vertical="top" wrapText="1"/>
      <protection locked="0"/>
    </xf>
    <xf numFmtId="0" fontId="4" fillId="33" borderId="11" xfId="0" applyFont="1" applyFill="1" applyBorder="1" applyAlignment="1" applyProtection="1">
      <alignment horizontal="left" vertical="top" wrapText="1"/>
      <protection locked="0"/>
    </xf>
    <xf numFmtId="0" fontId="18" fillId="0" borderId="0" xfId="0" applyFont="1" applyAlignment="1" applyProtection="1">
      <alignment/>
      <protection/>
    </xf>
    <xf numFmtId="0" fontId="7" fillId="34" borderId="12" xfId="0" applyFont="1" applyFill="1" applyBorder="1" applyAlignment="1" applyProtection="1">
      <alignment horizontal="left" vertical="top" wrapText="1"/>
      <protection/>
    </xf>
    <xf numFmtId="14" fontId="7" fillId="34" borderId="12" xfId="0" applyNumberFormat="1" applyFont="1" applyFill="1" applyBorder="1" applyAlignment="1" applyProtection="1">
      <alignment horizontal="left" vertical="top" wrapText="1"/>
      <protection/>
    </xf>
    <xf numFmtId="1" fontId="7" fillId="34" borderId="12" xfId="0" applyNumberFormat="1" applyFont="1" applyFill="1" applyBorder="1" applyAlignment="1" applyProtection="1">
      <alignment vertical="top" wrapText="1"/>
      <protection/>
    </xf>
    <xf numFmtId="0" fontId="7" fillId="34" borderId="13" xfId="0" applyFont="1" applyFill="1" applyBorder="1" applyAlignment="1" applyProtection="1">
      <alignment horizontal="left" vertical="top" wrapText="1"/>
      <protection/>
    </xf>
    <xf numFmtId="14" fontId="7" fillId="34" borderId="14" xfId="0" applyNumberFormat="1" applyFont="1" applyFill="1" applyBorder="1" applyAlignment="1" applyProtection="1">
      <alignment horizontal="left" vertical="top" wrapText="1"/>
      <protection/>
    </xf>
    <xf numFmtId="0" fontId="0" fillId="0" borderId="0" xfId="0" applyFont="1" applyAlignment="1" applyProtection="1">
      <alignment vertical="top"/>
      <protection/>
    </xf>
    <xf numFmtId="0" fontId="0" fillId="0" borderId="0" xfId="0" applyFont="1" applyAlignment="1" applyProtection="1">
      <alignment/>
      <protection/>
    </xf>
    <xf numFmtId="0" fontId="9" fillId="0" borderId="15" xfId="0" applyFont="1" applyBorder="1" applyAlignment="1" applyProtection="1">
      <alignment horizontal="center"/>
      <protection/>
    </xf>
    <xf numFmtId="0" fontId="9" fillId="0" borderId="16" xfId="0" applyFont="1" applyBorder="1" applyAlignment="1" applyProtection="1">
      <alignment horizontal="center"/>
      <protection/>
    </xf>
    <xf numFmtId="0" fontId="9" fillId="0" borderId="17" xfId="0" applyFont="1" applyBorder="1" applyAlignment="1" applyProtection="1">
      <alignment horizontal="center"/>
      <protection/>
    </xf>
    <xf numFmtId="0" fontId="7" fillId="33" borderId="11" xfId="0" applyFont="1" applyFill="1" applyBorder="1" applyAlignment="1" applyProtection="1">
      <alignment horizontal="left" vertical="top" wrapText="1"/>
      <protection/>
    </xf>
    <xf numFmtId="0" fontId="4" fillId="33" borderId="11" xfId="0" applyFont="1" applyFill="1" applyBorder="1" applyAlignment="1" applyProtection="1">
      <alignment horizontal="left" vertical="top" wrapText="1"/>
      <protection/>
    </xf>
    <xf numFmtId="0" fontId="7" fillId="33" borderId="14" xfId="0" applyFont="1" applyFill="1" applyBorder="1" applyAlignment="1" applyProtection="1">
      <alignment horizontal="left" vertical="top" wrapText="1"/>
      <protection/>
    </xf>
    <xf numFmtId="0" fontId="9" fillId="0" borderId="0" xfId="0" applyFont="1" applyAlignment="1" applyProtection="1">
      <alignment/>
      <protection/>
    </xf>
    <xf numFmtId="0" fontId="10" fillId="33" borderId="18" xfId="0" applyFont="1" applyFill="1" applyBorder="1" applyAlignment="1" applyProtection="1">
      <alignment/>
      <protection/>
    </xf>
    <xf numFmtId="0" fontId="10" fillId="33" borderId="19" xfId="0" applyFont="1" applyFill="1" applyBorder="1" applyAlignment="1" applyProtection="1">
      <alignment/>
      <protection/>
    </xf>
    <xf numFmtId="0" fontId="11" fillId="33" borderId="18" xfId="0" applyFont="1" applyFill="1" applyBorder="1" applyAlignment="1" applyProtection="1">
      <alignment/>
      <protection/>
    </xf>
    <xf numFmtId="0" fontId="12" fillId="33" borderId="20" xfId="0" applyFont="1" applyFill="1" applyBorder="1" applyAlignment="1" applyProtection="1">
      <alignment/>
      <protection/>
    </xf>
    <xf numFmtId="0" fontId="12" fillId="33" borderId="21" xfId="0" applyFont="1" applyFill="1" applyBorder="1" applyAlignment="1" applyProtection="1">
      <alignment/>
      <protection/>
    </xf>
    <xf numFmtId="49" fontId="9" fillId="33" borderId="22" xfId="0" applyNumberFormat="1" applyFont="1" applyFill="1" applyBorder="1" applyAlignment="1" applyProtection="1">
      <alignment vertical="top"/>
      <protection/>
    </xf>
    <xf numFmtId="0" fontId="5" fillId="33" borderId="16" xfId="0" applyFont="1" applyFill="1" applyBorder="1" applyAlignment="1" applyProtection="1">
      <alignment horizontal="center"/>
      <protection/>
    </xf>
    <xf numFmtId="0" fontId="14" fillId="33" borderId="0" xfId="0" applyFont="1" applyFill="1" applyBorder="1" applyAlignment="1" applyProtection="1">
      <alignment horizontal="center"/>
      <protection/>
    </xf>
    <xf numFmtId="0" fontId="14" fillId="33" borderId="16" xfId="0" applyFont="1" applyFill="1" applyBorder="1" applyAlignment="1" applyProtection="1">
      <alignment horizontal="center"/>
      <protection/>
    </xf>
    <xf numFmtId="0" fontId="14" fillId="33" borderId="22" xfId="0" applyFont="1" applyFill="1" applyBorder="1" applyAlignment="1" applyProtection="1">
      <alignment/>
      <protection/>
    </xf>
    <xf numFmtId="0" fontId="17" fillId="33" borderId="0" xfId="0" applyFont="1" applyFill="1" applyBorder="1" applyAlignment="1" applyProtection="1">
      <alignment horizontal="center"/>
      <protection/>
    </xf>
    <xf numFmtId="0" fontId="13" fillId="33" borderId="0" xfId="0" applyFont="1" applyFill="1" applyBorder="1" applyAlignment="1" applyProtection="1">
      <alignment horizontal="center"/>
      <protection/>
    </xf>
    <xf numFmtId="9" fontId="13" fillId="33" borderId="16" xfId="0" applyNumberFormat="1" applyFont="1" applyFill="1" applyBorder="1" applyAlignment="1" applyProtection="1">
      <alignment horizontal="center"/>
      <protection/>
    </xf>
    <xf numFmtId="0" fontId="12" fillId="33" borderId="0" xfId="0" applyFont="1" applyFill="1" applyBorder="1" applyAlignment="1" applyProtection="1">
      <alignment horizontal="center"/>
      <protection/>
    </xf>
    <xf numFmtId="0" fontId="13" fillId="33" borderId="16" xfId="0" applyFont="1" applyFill="1" applyBorder="1" applyAlignment="1" applyProtection="1">
      <alignment horizontal="center"/>
      <protection/>
    </xf>
    <xf numFmtId="0" fontId="15" fillId="0" borderId="0" xfId="0" applyFont="1" applyAlignment="1" applyProtection="1">
      <alignment/>
      <protection/>
    </xf>
    <xf numFmtId="49" fontId="9" fillId="33" borderId="23" xfId="0" applyNumberFormat="1" applyFont="1" applyFill="1" applyBorder="1" applyAlignment="1" applyProtection="1">
      <alignment vertical="top"/>
      <protection/>
    </xf>
    <xf numFmtId="0" fontId="5" fillId="33" borderId="24" xfId="0" applyFont="1" applyFill="1" applyBorder="1" applyAlignment="1" applyProtection="1">
      <alignment horizontal="center"/>
      <protection/>
    </xf>
    <xf numFmtId="0" fontId="14" fillId="33" borderId="23" xfId="0" applyFont="1" applyFill="1" applyBorder="1" applyAlignment="1" applyProtection="1">
      <alignment/>
      <protection/>
    </xf>
    <xf numFmtId="0" fontId="12" fillId="33" borderId="25" xfId="0" applyFont="1" applyFill="1" applyBorder="1" applyAlignment="1" applyProtection="1">
      <alignment horizontal="center"/>
      <protection/>
    </xf>
    <xf numFmtId="0" fontId="13" fillId="33" borderId="24" xfId="0" applyFont="1" applyFill="1" applyBorder="1" applyAlignment="1" applyProtection="1">
      <alignment horizontal="center"/>
      <protection/>
    </xf>
    <xf numFmtId="0" fontId="16" fillId="35" borderId="0" xfId="0" applyFont="1" applyFill="1" applyAlignment="1" applyProtection="1">
      <alignment/>
      <protection/>
    </xf>
    <xf numFmtId="49" fontId="9" fillId="34" borderId="26" xfId="0" applyNumberFormat="1" applyFont="1" applyFill="1" applyBorder="1" applyAlignment="1" applyProtection="1">
      <alignment horizontal="center"/>
      <protection locked="0"/>
    </xf>
    <xf numFmtId="49" fontId="9" fillId="34" borderId="27" xfId="0" applyNumberFormat="1" applyFont="1" applyFill="1" applyBorder="1" applyAlignment="1" applyProtection="1">
      <alignment horizontal="center"/>
      <protection locked="0"/>
    </xf>
    <xf numFmtId="49" fontId="9" fillId="34" borderId="28" xfId="0" applyNumberFormat="1" applyFont="1" applyFill="1" applyBorder="1" applyAlignment="1" applyProtection="1">
      <alignment horizontal="center"/>
      <protection locked="0"/>
    </xf>
    <xf numFmtId="49" fontId="9" fillId="34" borderId="29" xfId="0" applyNumberFormat="1" applyFont="1" applyFill="1" applyBorder="1" applyAlignment="1" applyProtection="1">
      <alignment horizontal="center"/>
      <protection locked="0"/>
    </xf>
    <xf numFmtId="0" fontId="0" fillId="0" borderId="22" xfId="0" applyFill="1" applyBorder="1" applyAlignment="1" applyProtection="1">
      <alignment/>
      <protection/>
    </xf>
    <xf numFmtId="0" fontId="0" fillId="0" borderId="0" xfId="0" applyFont="1" applyFill="1" applyAlignment="1" applyProtection="1">
      <alignment vertical="top"/>
      <protection/>
    </xf>
    <xf numFmtId="0" fontId="0" fillId="0" borderId="0" xfId="0" applyFill="1" applyBorder="1" applyAlignment="1" applyProtection="1">
      <alignment/>
      <protection/>
    </xf>
    <xf numFmtId="0" fontId="7" fillId="34" borderId="30" xfId="0" applyFont="1" applyFill="1" applyBorder="1" applyAlignment="1" applyProtection="1">
      <alignment horizontal="left" vertical="top" wrapText="1"/>
      <protection/>
    </xf>
    <xf numFmtId="0" fontId="0" fillId="0" borderId="0" xfId="0" applyFont="1" applyAlignment="1" applyProtection="1">
      <alignment/>
      <protection/>
    </xf>
    <xf numFmtId="0" fontId="3" fillId="0" borderId="25" xfId="0" applyFont="1" applyFill="1" applyBorder="1" applyAlignment="1" applyProtection="1">
      <alignment horizontal="center"/>
      <protection/>
    </xf>
    <xf numFmtId="0" fontId="0" fillId="0" borderId="25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/>
      <protection/>
    </xf>
    <xf numFmtId="0" fontId="16" fillId="0" borderId="0" xfId="0" applyFont="1" applyFill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18" fillId="0" borderId="0" xfId="0" applyFont="1" applyAlignment="1" applyProtection="1">
      <alignment vertical="top"/>
      <protection/>
    </xf>
    <xf numFmtId="0" fontId="4" fillId="33" borderId="31" xfId="0" applyFont="1" applyFill="1" applyBorder="1" applyAlignment="1" applyProtection="1">
      <alignment horizontal="right" vertical="top" wrapText="1"/>
      <protection/>
    </xf>
    <xf numFmtId="0" fontId="4" fillId="33" borderId="32" xfId="0" applyFont="1" applyFill="1" applyBorder="1" applyAlignment="1" applyProtection="1">
      <alignment horizontal="center" vertical="top" wrapText="1"/>
      <protection locked="0"/>
    </xf>
    <xf numFmtId="0" fontId="4" fillId="33" borderId="11" xfId="0" applyFont="1" applyFill="1" applyBorder="1" applyAlignment="1" applyProtection="1">
      <alignment horizontal="center" vertical="top" wrapText="1"/>
      <protection locked="0"/>
    </xf>
    <xf numFmtId="0" fontId="4" fillId="33" borderId="33" xfId="0" applyFont="1" applyFill="1" applyBorder="1" applyAlignment="1" applyProtection="1">
      <alignment horizontal="right" vertical="top" wrapText="1"/>
      <protection/>
    </xf>
    <xf numFmtId="0" fontId="0" fillId="0" borderId="0" xfId="0" applyFont="1" applyAlignment="1" applyProtection="1">
      <alignment vertical="top"/>
      <protection/>
    </xf>
    <xf numFmtId="0" fontId="14" fillId="0" borderId="0" xfId="0" applyFont="1" applyFill="1" applyBorder="1" applyAlignment="1" applyProtection="1">
      <alignment horizontal="left"/>
      <protection/>
    </xf>
    <xf numFmtId="0" fontId="10" fillId="33" borderId="11" xfId="0" applyFont="1" applyFill="1" applyBorder="1" applyAlignment="1" applyProtection="1">
      <alignment/>
      <protection/>
    </xf>
    <xf numFmtId="0" fontId="7" fillId="33" borderId="34" xfId="0" applyFont="1" applyFill="1" applyBorder="1" applyAlignment="1" applyProtection="1">
      <alignment horizontal="left" vertical="top" wrapText="1"/>
      <protection/>
    </xf>
    <xf numFmtId="0" fontId="7" fillId="33" borderId="30" xfId="0" applyFont="1" applyFill="1" applyBorder="1" applyAlignment="1" applyProtection="1">
      <alignment horizontal="left" vertical="top" wrapText="1"/>
      <protection/>
    </xf>
    <xf numFmtId="14" fontId="7" fillId="33" borderId="12" xfId="0" applyNumberFormat="1" applyFont="1" applyFill="1" applyBorder="1" applyAlignment="1" applyProtection="1">
      <alignment horizontal="left" vertical="top" wrapText="1"/>
      <protection/>
    </xf>
    <xf numFmtId="14" fontId="7" fillId="33" borderId="14" xfId="0" applyNumberFormat="1" applyFont="1" applyFill="1" applyBorder="1" applyAlignment="1" applyProtection="1">
      <alignment horizontal="left" vertical="top" wrapText="1"/>
      <protection/>
    </xf>
    <xf numFmtId="0" fontId="4" fillId="34" borderId="33" xfId="0" applyFont="1" applyFill="1" applyBorder="1" applyAlignment="1" applyProtection="1">
      <alignment horizontal="center" vertical="top" wrapText="1"/>
      <protection locked="0"/>
    </xf>
    <xf numFmtId="0" fontId="4" fillId="34" borderId="31" xfId="0" applyFont="1" applyFill="1" applyBorder="1" applyAlignment="1" applyProtection="1">
      <alignment horizontal="center" vertical="top" wrapText="1"/>
      <protection locked="0"/>
    </xf>
    <xf numFmtId="14" fontId="4" fillId="34" borderId="31" xfId="0" applyNumberFormat="1" applyFont="1" applyFill="1" applyBorder="1" applyAlignment="1" applyProtection="1">
      <alignment horizontal="center" vertical="top" wrapText="1"/>
      <protection locked="0"/>
    </xf>
    <xf numFmtId="1" fontId="4" fillId="34" borderId="31" xfId="0" applyNumberFormat="1" applyFont="1" applyFill="1" applyBorder="1" applyAlignment="1" applyProtection="1">
      <alignment horizontal="center" vertical="top" wrapText="1"/>
      <protection locked="0"/>
    </xf>
    <xf numFmtId="0" fontId="4" fillId="34" borderId="35" xfId="0" applyFont="1" applyFill="1" applyBorder="1" applyAlignment="1" applyProtection="1">
      <alignment horizontal="center" vertical="top" wrapText="1"/>
      <protection locked="0"/>
    </xf>
    <xf numFmtId="14" fontId="4" fillId="34" borderId="31" xfId="0" applyNumberFormat="1" applyFont="1" applyFill="1" applyBorder="1" applyAlignment="1" applyProtection="1" quotePrefix="1">
      <alignment horizontal="center" vertical="top" wrapText="1"/>
      <protection locked="0"/>
    </xf>
    <xf numFmtId="164" fontId="4" fillId="34" borderId="36" xfId="0" applyNumberFormat="1" applyFont="1" applyFill="1" applyBorder="1" applyAlignment="1" applyProtection="1">
      <alignment horizontal="center" vertical="top" wrapText="1"/>
      <protection locked="0"/>
    </xf>
    <xf numFmtId="14" fontId="7" fillId="33" borderId="30" xfId="0" applyNumberFormat="1" applyFont="1" applyFill="1" applyBorder="1" applyAlignment="1" applyProtection="1">
      <alignment horizontal="left" vertical="top" wrapText="1"/>
      <protection/>
    </xf>
    <xf numFmtId="0" fontId="9" fillId="0" borderId="37" xfId="0" applyFont="1" applyBorder="1" applyAlignment="1" applyProtection="1">
      <alignment horizontal="center"/>
      <protection/>
    </xf>
    <xf numFmtId="0" fontId="9" fillId="0" borderId="38" xfId="0" applyFont="1" applyBorder="1" applyAlignment="1" applyProtection="1">
      <alignment horizontal="center"/>
      <protection/>
    </xf>
    <xf numFmtId="0" fontId="0" fillId="0" borderId="0" xfId="0" applyFont="1" applyFill="1" applyAlignment="1" applyProtection="1">
      <alignment/>
      <protection/>
    </xf>
    <xf numFmtId="0" fontId="57" fillId="0" borderId="0" xfId="0" applyFont="1" applyAlignment="1" applyProtection="1">
      <alignment/>
      <protection/>
    </xf>
    <xf numFmtId="0" fontId="3" fillId="0" borderId="0" xfId="0" applyFont="1" applyFill="1" applyBorder="1" applyAlignment="1" applyProtection="1">
      <alignment horizontal="right"/>
      <protection/>
    </xf>
    <xf numFmtId="0" fontId="0" fillId="0" borderId="19" xfId="0" applyFont="1" applyBorder="1" applyAlignment="1" applyProtection="1">
      <alignment/>
      <protection/>
    </xf>
    <xf numFmtId="0" fontId="0" fillId="0" borderId="39" xfId="0" applyFont="1" applyBorder="1" applyAlignment="1" applyProtection="1">
      <alignment/>
      <protection/>
    </xf>
    <xf numFmtId="0" fontId="4" fillId="34" borderId="40" xfId="0" applyFont="1" applyFill="1" applyBorder="1" applyAlignment="1" applyProtection="1">
      <alignment horizontal="center" vertical="top" wrapText="1"/>
      <protection locked="0"/>
    </xf>
    <xf numFmtId="0" fontId="58" fillId="0" borderId="0" xfId="0" applyFont="1" applyAlignment="1" applyProtection="1">
      <alignment/>
      <protection/>
    </xf>
    <xf numFmtId="0" fontId="10" fillId="0" borderId="0" xfId="0" applyFont="1" applyFill="1" applyBorder="1" applyAlignment="1" applyProtection="1">
      <alignment horizontal="center"/>
      <protection/>
    </xf>
    <xf numFmtId="0" fontId="9" fillId="34" borderId="31" xfId="0" applyFont="1" applyFill="1" applyBorder="1" applyAlignment="1" applyProtection="1">
      <alignment horizontal="center"/>
      <protection locked="0"/>
    </xf>
    <xf numFmtId="0" fontId="58" fillId="0" borderId="0" xfId="0" applyFont="1" applyAlignment="1" applyProtection="1">
      <alignment vertical="top"/>
      <protection/>
    </xf>
    <xf numFmtId="0" fontId="58" fillId="0" borderId="0" xfId="0" applyFont="1" applyBorder="1" applyAlignment="1" applyProtection="1">
      <alignment/>
      <protection/>
    </xf>
    <xf numFmtId="0" fontId="0" fillId="0" borderId="40" xfId="0" applyFont="1" applyBorder="1" applyAlignment="1" applyProtection="1">
      <alignment horizontal="right"/>
      <protection/>
    </xf>
    <xf numFmtId="0" fontId="9" fillId="0" borderId="41" xfId="55" applyFont="1" applyBorder="1" applyAlignment="1">
      <alignment horizontal="center" vertical="center" wrapText="1"/>
      <protection/>
    </xf>
    <xf numFmtId="0" fontId="9" fillId="0" borderId="42" xfId="55" applyFont="1" applyBorder="1" applyAlignment="1">
      <alignment horizontal="center" vertical="center" wrapText="1"/>
      <protection/>
    </xf>
    <xf numFmtId="0" fontId="59" fillId="36" borderId="41" xfId="55" applyFont="1" applyFill="1" applyBorder="1" applyAlignment="1">
      <alignment horizontal="center" vertical="center" wrapText="1"/>
      <protection/>
    </xf>
    <xf numFmtId="0" fontId="59" fillId="0" borderId="41" xfId="55" applyFont="1" applyBorder="1" applyAlignment="1">
      <alignment horizontal="center" vertical="center" wrapText="1"/>
      <protection/>
    </xf>
    <xf numFmtId="0" fontId="10" fillId="0" borderId="41" xfId="55" applyFont="1" applyBorder="1" applyAlignment="1">
      <alignment horizontal="center" vertical="center" wrapText="1"/>
      <protection/>
    </xf>
    <xf numFmtId="0" fontId="60" fillId="36" borderId="41" xfId="55" applyFont="1" applyFill="1" applyBorder="1" applyAlignment="1">
      <alignment horizontal="center" vertical="center" wrapText="1"/>
      <protection/>
    </xf>
    <xf numFmtId="0" fontId="60" fillId="0" borderId="41" xfId="55" applyFont="1" applyBorder="1" applyAlignment="1">
      <alignment horizontal="center" vertical="center" wrapText="1"/>
      <protection/>
    </xf>
    <xf numFmtId="49" fontId="57" fillId="0" borderId="0" xfId="55" applyNumberFormat="1" applyFont="1" applyFill="1" applyBorder="1" applyProtection="1">
      <alignment/>
      <protection/>
    </xf>
    <xf numFmtId="0" fontId="57" fillId="0" borderId="0" xfId="55" applyFont="1" applyProtection="1">
      <alignment/>
      <protection/>
    </xf>
    <xf numFmtId="0" fontId="0" fillId="0" borderId="43" xfId="0" applyFont="1" applyBorder="1" applyAlignment="1" applyProtection="1">
      <alignment vertical="center"/>
      <protection/>
    </xf>
    <xf numFmtId="0" fontId="3" fillId="0" borderId="43" xfId="0" applyFont="1" applyFill="1" applyBorder="1" applyAlignment="1" applyProtection="1">
      <alignment horizontal="center" vertical="center"/>
      <protection/>
    </xf>
    <xf numFmtId="49" fontId="0" fillId="0" borderId="43" xfId="0" applyNumberFormat="1" applyFont="1" applyFill="1" applyBorder="1" applyAlignment="1" applyProtection="1">
      <alignment vertical="center"/>
      <protection/>
    </xf>
    <xf numFmtId="49" fontId="0" fillId="0" borderId="43" xfId="0" applyNumberFormat="1" applyFont="1" applyBorder="1" applyAlignment="1" applyProtection="1">
      <alignment vertical="center"/>
      <protection/>
    </xf>
    <xf numFmtId="0" fontId="57" fillId="36" borderId="0" xfId="55" applyFont="1" applyFill="1" applyBorder="1" applyAlignment="1" applyProtection="1">
      <alignment vertical="center" wrapText="1"/>
      <protection/>
    </xf>
    <xf numFmtId="0" fontId="57" fillId="36" borderId="0" xfId="55" applyFont="1" applyFill="1" applyBorder="1" applyAlignment="1" applyProtection="1">
      <alignment horizontal="center" vertical="center" wrapText="1"/>
      <protection/>
    </xf>
    <xf numFmtId="0" fontId="59" fillId="36" borderId="44" xfId="55" applyFont="1" applyFill="1" applyBorder="1" applyAlignment="1">
      <alignment horizontal="center" vertical="center" wrapText="1"/>
      <protection/>
    </xf>
    <xf numFmtId="0" fontId="60" fillId="36" borderId="44" xfId="55" applyFont="1" applyFill="1" applyBorder="1" applyAlignment="1">
      <alignment horizontal="center" vertical="center" wrapText="1"/>
      <protection/>
    </xf>
    <xf numFmtId="49" fontId="57" fillId="36" borderId="0" xfId="55" applyNumberFormat="1" applyFont="1" applyFill="1" applyBorder="1" applyAlignment="1" applyProtection="1">
      <alignment vertical="center" wrapText="1"/>
      <protection/>
    </xf>
    <xf numFmtId="0" fontId="57" fillId="36" borderId="0" xfId="55" applyFont="1" applyFill="1" applyBorder="1" applyAlignment="1" applyProtection="1">
      <alignment vertical="center" wrapText="1"/>
      <protection hidden="1"/>
    </xf>
    <xf numFmtId="0" fontId="57" fillId="36" borderId="0" xfId="55" applyFont="1" applyFill="1" applyBorder="1" applyAlignment="1" applyProtection="1">
      <alignment horizontal="center" vertical="center" wrapText="1"/>
      <protection hidden="1"/>
    </xf>
    <xf numFmtId="49" fontId="0" fillId="36" borderId="43" xfId="0" applyNumberFormat="1" applyFont="1" applyFill="1" applyBorder="1" applyAlignment="1" applyProtection="1">
      <alignment vertical="center"/>
      <protection/>
    </xf>
    <xf numFmtId="0" fontId="0" fillId="36" borderId="43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49" fontId="0" fillId="0" borderId="0" xfId="0" applyNumberFormat="1" applyFont="1" applyBorder="1" applyAlignment="1" applyProtection="1">
      <alignment/>
      <protection/>
    </xf>
    <xf numFmtId="49" fontId="0" fillId="0" borderId="0" xfId="0" applyNumberFormat="1" applyFont="1" applyFill="1" applyAlignment="1" applyProtection="1">
      <alignment/>
      <protection/>
    </xf>
    <xf numFmtId="49" fontId="0" fillId="0" borderId="0" xfId="0" applyNumberFormat="1" applyFont="1" applyFill="1" applyBorder="1" applyAlignment="1" applyProtection="1">
      <alignment/>
      <protection/>
    </xf>
    <xf numFmtId="49" fontId="0" fillId="0" borderId="0" xfId="0" applyNumberFormat="1" applyFont="1" applyFill="1" applyBorder="1" applyAlignment="1" applyProtection="1">
      <alignment vertical="top"/>
      <protection/>
    </xf>
    <xf numFmtId="0" fontId="9" fillId="0" borderId="0" xfId="0" applyFont="1" applyAlignment="1">
      <alignment vertical="center"/>
    </xf>
    <xf numFmtId="0" fontId="58" fillId="0" borderId="0" xfId="0" applyFont="1" applyAlignment="1" applyProtection="1">
      <alignment vertical="center"/>
      <protection/>
    </xf>
    <xf numFmtId="49" fontId="58" fillId="0" borderId="0" xfId="0" applyNumberFormat="1" applyFont="1" applyFill="1" applyAlignment="1" applyProtection="1">
      <alignment vertical="top"/>
      <protection/>
    </xf>
    <xf numFmtId="49" fontId="58" fillId="0" borderId="0" xfId="0" applyNumberFormat="1" applyFont="1" applyBorder="1" applyAlignment="1" applyProtection="1">
      <alignment/>
      <protection/>
    </xf>
    <xf numFmtId="49" fontId="58" fillId="0" borderId="0" xfId="0" applyNumberFormat="1" applyFont="1" applyFill="1" applyAlignment="1" applyProtection="1">
      <alignment/>
      <protection/>
    </xf>
    <xf numFmtId="49" fontId="58" fillId="0" borderId="0" xfId="0" applyNumberFormat="1" applyFont="1" applyFill="1" applyBorder="1" applyAlignment="1" applyProtection="1">
      <alignment/>
      <protection/>
    </xf>
    <xf numFmtId="49" fontId="58" fillId="0" borderId="0" xfId="0" applyNumberFormat="1" applyFont="1" applyFill="1" applyBorder="1" applyAlignment="1" applyProtection="1">
      <alignment vertical="top"/>
      <protection/>
    </xf>
    <xf numFmtId="0" fontId="61" fillId="0" borderId="0" xfId="0" applyFont="1" applyAlignment="1">
      <alignment vertical="center"/>
    </xf>
    <xf numFmtId="49" fontId="62" fillId="0" borderId="0" xfId="0" applyNumberFormat="1" applyFont="1" applyFill="1" applyBorder="1" applyAlignment="1" applyProtection="1">
      <alignment/>
      <protection/>
    </xf>
    <xf numFmtId="0" fontId="3" fillId="0" borderId="45" xfId="0" applyFont="1" applyFill="1" applyBorder="1" applyAlignment="1" applyProtection="1">
      <alignment horizontal="left" vertical="center"/>
      <protection/>
    </xf>
    <xf numFmtId="0" fontId="3" fillId="0" borderId="46" xfId="0" applyFont="1" applyFill="1" applyBorder="1" applyAlignment="1" applyProtection="1">
      <alignment horizontal="left" vertical="center"/>
      <protection/>
    </xf>
    <xf numFmtId="0" fontId="3" fillId="0" borderId="47" xfId="0" applyFont="1" applyFill="1" applyBorder="1" applyAlignment="1" applyProtection="1">
      <alignment horizontal="left" vertical="center"/>
      <protection/>
    </xf>
    <xf numFmtId="0" fontId="0" fillId="0" borderId="45" xfId="0" applyFont="1" applyFill="1" applyBorder="1" applyAlignment="1" applyProtection="1">
      <alignment horizontal="left" vertical="center"/>
      <protection/>
    </xf>
    <xf numFmtId="0" fontId="0" fillId="0" borderId="46" xfId="0" applyFont="1" applyFill="1" applyBorder="1" applyAlignment="1" applyProtection="1">
      <alignment horizontal="left" vertical="center"/>
      <protection/>
    </xf>
    <xf numFmtId="0" fontId="0" fillId="0" borderId="43" xfId="0" applyFont="1" applyFill="1" applyBorder="1" applyAlignment="1" applyProtection="1">
      <alignment horizontal="center" vertical="center"/>
      <protection/>
    </xf>
    <xf numFmtId="0" fontId="57" fillId="0" borderId="46" xfId="0" applyFont="1" applyFill="1" applyBorder="1" applyAlignment="1" applyProtection="1">
      <alignment vertical="center"/>
      <protection/>
    </xf>
    <xf numFmtId="0" fontId="57" fillId="0" borderId="43" xfId="0" applyFont="1" applyFill="1" applyBorder="1" applyAlignment="1" applyProtection="1">
      <alignment vertical="center"/>
      <protection/>
    </xf>
    <xf numFmtId="0" fontId="57" fillId="36" borderId="43" xfId="0" applyFont="1" applyFill="1" applyBorder="1" applyAlignment="1" applyProtection="1">
      <alignment horizontal="left" vertical="center"/>
      <protection/>
    </xf>
    <xf numFmtId="0" fontId="57" fillId="0" borderId="43" xfId="0" applyFont="1" applyBorder="1" applyAlignment="1" applyProtection="1">
      <alignment vertical="center"/>
      <protection/>
    </xf>
    <xf numFmtId="0" fontId="57" fillId="36" borderId="43" xfId="0" applyFont="1" applyFill="1" applyBorder="1" applyAlignment="1" applyProtection="1">
      <alignment vertical="center"/>
      <protection/>
    </xf>
    <xf numFmtId="49" fontId="9" fillId="37" borderId="22" xfId="0" applyNumberFormat="1" applyFont="1" applyFill="1" applyBorder="1" applyAlignment="1" applyProtection="1">
      <alignment vertical="top"/>
      <protection/>
    </xf>
    <xf numFmtId="0" fontId="9" fillId="37" borderId="22" xfId="0" applyFont="1" applyFill="1" applyBorder="1" applyAlignment="1" applyProtection="1">
      <alignment/>
      <protection/>
    </xf>
    <xf numFmtId="49" fontId="0" fillId="0" borderId="0" xfId="0" applyNumberFormat="1" applyFont="1" applyAlignment="1" applyProtection="1">
      <alignment/>
      <protection/>
    </xf>
    <xf numFmtId="0" fontId="58" fillId="36" borderId="0" xfId="55" applyFont="1" applyFill="1" applyBorder="1" applyAlignment="1" applyProtection="1">
      <alignment vertical="center" wrapText="1"/>
      <protection hidden="1"/>
    </xf>
    <xf numFmtId="49" fontId="57" fillId="36" borderId="0" xfId="55" applyNumberFormat="1" applyFont="1" applyFill="1" applyBorder="1" applyAlignment="1" applyProtection="1">
      <alignment vertical="center" wrapText="1"/>
      <protection hidden="1"/>
    </xf>
    <xf numFmtId="0" fontId="9" fillId="0" borderId="41" xfId="55" applyFont="1" applyFill="1" applyBorder="1" applyAlignment="1">
      <alignment horizontal="center" vertical="center" wrapText="1"/>
      <protection/>
    </xf>
    <xf numFmtId="0" fontId="57" fillId="0" borderId="0" xfId="55" applyFont="1" applyFill="1" applyBorder="1" applyAlignment="1" applyProtection="1">
      <alignment horizontal="center" vertical="center" wrapText="1"/>
      <protection/>
    </xf>
    <xf numFmtId="0" fontId="59" fillId="0" borderId="44" xfId="55" applyFont="1" applyFill="1" applyBorder="1" applyAlignment="1">
      <alignment horizontal="center" vertical="center" wrapText="1"/>
      <protection/>
    </xf>
    <xf numFmtId="0" fontId="59" fillId="0" borderId="41" xfId="55" applyFont="1" applyFill="1" applyBorder="1" applyAlignment="1">
      <alignment horizontal="center" vertical="center" wrapText="1"/>
      <protection/>
    </xf>
    <xf numFmtId="14" fontId="4" fillId="34" borderId="48" xfId="55" applyNumberFormat="1" applyFont="1" applyFill="1" applyBorder="1" applyAlignment="1" applyProtection="1">
      <alignment horizontal="center" vertical="center" wrapText="1"/>
      <protection/>
    </xf>
    <xf numFmtId="14" fontId="4" fillId="34" borderId="49" xfId="55" applyNumberFormat="1" applyFont="1" applyFill="1" applyBorder="1" applyAlignment="1" applyProtection="1">
      <alignment horizontal="center" vertical="center" wrapText="1"/>
      <protection/>
    </xf>
    <xf numFmtId="14" fontId="4" fillId="33" borderId="49" xfId="55" applyNumberFormat="1" applyFont="1" applyFill="1" applyBorder="1" applyAlignment="1" applyProtection="1">
      <alignment horizontal="center" vertical="center" wrapText="1"/>
      <protection/>
    </xf>
    <xf numFmtId="14" fontId="4" fillId="33" borderId="50" xfId="55" applyNumberFormat="1" applyFont="1" applyFill="1" applyBorder="1" applyAlignment="1" applyProtection="1">
      <alignment horizontal="center" vertical="center" wrapText="1"/>
      <protection/>
    </xf>
    <xf numFmtId="0" fontId="9" fillId="33" borderId="49" xfId="55" applyFont="1" applyFill="1" applyBorder="1" applyAlignment="1">
      <alignment horizontal="center" vertical="center" wrapText="1"/>
      <protection/>
    </xf>
    <xf numFmtId="0" fontId="9" fillId="33" borderId="50" xfId="55" applyFont="1" applyFill="1" applyBorder="1" applyAlignment="1">
      <alignment horizontal="center" vertical="center" wrapText="1"/>
      <protection/>
    </xf>
    <xf numFmtId="49" fontId="9" fillId="38" borderId="48" xfId="55" applyNumberFormat="1" applyFont="1" applyFill="1" applyBorder="1" applyAlignment="1" applyProtection="1">
      <alignment horizontal="center" vertical="center" wrapText="1"/>
      <protection/>
    </xf>
    <xf numFmtId="49" fontId="9" fillId="38" borderId="49" xfId="55" applyNumberFormat="1" applyFont="1" applyFill="1" applyBorder="1" applyAlignment="1" applyProtection="1">
      <alignment horizontal="center" vertical="center" wrapText="1"/>
      <protection/>
    </xf>
    <xf numFmtId="49" fontId="9" fillId="38" borderId="50" xfId="55" applyNumberFormat="1" applyFont="1" applyFill="1" applyBorder="1" applyAlignment="1" applyProtection="1">
      <alignment horizontal="center" vertical="center" wrapText="1"/>
      <protection/>
    </xf>
    <xf numFmtId="0" fontId="9" fillId="39" borderId="48" xfId="55" applyFont="1" applyFill="1" applyBorder="1" applyAlignment="1">
      <alignment horizontal="center" vertical="center" wrapText="1"/>
      <protection/>
    </xf>
    <xf numFmtId="0" fontId="9" fillId="39" borderId="49" xfId="55" applyFont="1" applyFill="1" applyBorder="1" applyAlignment="1">
      <alignment horizontal="center" vertical="center" wrapText="1"/>
      <protection/>
    </xf>
    <xf numFmtId="0" fontId="9" fillId="39" borderId="50" xfId="55" applyFont="1" applyFill="1" applyBorder="1" applyAlignment="1">
      <alignment horizontal="center" vertical="center" wrapText="1"/>
      <protection/>
    </xf>
    <xf numFmtId="0" fontId="9" fillId="40" borderId="48" xfId="55" applyFont="1" applyFill="1" applyBorder="1" applyAlignment="1">
      <alignment horizontal="center" vertical="center" wrapText="1"/>
      <protection/>
    </xf>
    <xf numFmtId="0" fontId="9" fillId="40" borderId="49" xfId="55" applyFont="1" applyFill="1" applyBorder="1" applyAlignment="1">
      <alignment horizontal="center" vertical="center" wrapText="1"/>
      <protection/>
    </xf>
    <xf numFmtId="0" fontId="9" fillId="0" borderId="42" xfId="55" applyFont="1" applyFill="1" applyBorder="1" applyAlignment="1">
      <alignment horizontal="center" vertical="center" wrapText="1"/>
      <protection/>
    </xf>
    <xf numFmtId="0" fontId="57" fillId="0" borderId="0" xfId="55" applyFont="1" applyFill="1" applyBorder="1" applyAlignment="1" applyProtection="1">
      <alignment vertical="center" wrapText="1"/>
      <protection/>
    </xf>
    <xf numFmtId="0" fontId="59" fillId="0" borderId="0" xfId="55" applyFont="1" applyBorder="1" applyAlignment="1">
      <alignment horizontal="center" vertical="center" wrapText="1"/>
      <protection/>
    </xf>
    <xf numFmtId="0" fontId="57" fillId="0" borderId="0" xfId="55" applyFont="1" applyBorder="1" applyAlignment="1">
      <alignment horizontal="left" vertical="center" wrapText="1"/>
      <protection/>
    </xf>
    <xf numFmtId="0" fontId="57" fillId="0" borderId="0" xfId="55" applyFont="1" applyBorder="1" applyAlignment="1">
      <alignment horizontal="center" vertical="center" wrapText="1"/>
      <protection/>
    </xf>
    <xf numFmtId="0" fontId="5" fillId="0" borderId="0" xfId="0" applyFont="1" applyFill="1" applyAlignment="1" applyProtection="1">
      <alignment/>
      <protection/>
    </xf>
    <xf numFmtId="0" fontId="5" fillId="0" borderId="0" xfId="0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 vertical="top"/>
      <protection/>
    </xf>
    <xf numFmtId="0" fontId="4" fillId="33" borderId="51" xfId="0" applyFont="1" applyFill="1" applyBorder="1" applyAlignment="1" applyProtection="1">
      <alignment horizontal="center" vertical="top" wrapText="1"/>
      <protection locked="0"/>
    </xf>
    <xf numFmtId="0" fontId="4" fillId="33" borderId="52" xfId="0" applyFont="1" applyFill="1" applyBorder="1" applyAlignment="1" applyProtection="1">
      <alignment horizontal="center" vertical="top" wrapText="1"/>
      <protection locked="0"/>
    </xf>
    <xf numFmtId="0" fontId="4" fillId="33" borderId="53" xfId="0" applyFont="1" applyFill="1" applyBorder="1" applyAlignment="1" applyProtection="1">
      <alignment horizontal="center" vertical="top" wrapText="1"/>
      <protection locked="0"/>
    </xf>
    <xf numFmtId="164" fontId="4" fillId="33" borderId="54" xfId="0" applyNumberFormat="1" applyFont="1" applyFill="1" applyBorder="1" applyAlignment="1" applyProtection="1">
      <alignment horizontal="center" vertical="top" wrapText="1"/>
      <protection locked="0"/>
    </xf>
    <xf numFmtId="0" fontId="4" fillId="33" borderId="55" xfId="0" applyFont="1" applyFill="1" applyBorder="1" applyAlignment="1" applyProtection="1">
      <alignment horizontal="center" vertical="top" wrapText="1"/>
      <protection locked="0"/>
    </xf>
    <xf numFmtId="14" fontId="4" fillId="33" borderId="56" xfId="0" applyNumberFormat="1" applyFont="1" applyFill="1" applyBorder="1" applyAlignment="1" applyProtection="1">
      <alignment horizontal="center" vertical="top" wrapText="1"/>
      <protection locked="0"/>
    </xf>
    <xf numFmtId="0" fontId="4" fillId="33" borderId="54" xfId="0" applyFont="1" applyFill="1" applyBorder="1" applyAlignment="1" applyProtection="1">
      <alignment horizontal="center" vertical="top" wrapText="1"/>
      <protection locked="0"/>
    </xf>
    <xf numFmtId="0" fontId="4" fillId="33" borderId="57" xfId="0" applyFont="1" applyFill="1" applyBorder="1" applyAlignment="1" applyProtection="1">
      <alignment horizontal="center" vertical="top" wrapText="1"/>
      <protection locked="0"/>
    </xf>
    <xf numFmtId="0" fontId="4" fillId="33" borderId="36" xfId="0" applyFont="1" applyFill="1" applyBorder="1" applyAlignment="1" applyProtection="1">
      <alignment horizontal="right" vertical="top" wrapText="1"/>
      <protection/>
    </xf>
    <xf numFmtId="49" fontId="9" fillId="38" borderId="58" xfId="55" applyNumberFormat="1" applyFont="1" applyFill="1" applyBorder="1" applyAlignment="1" applyProtection="1">
      <alignment horizontal="center" vertical="center" wrapText="1"/>
      <protection/>
    </xf>
    <xf numFmtId="0" fontId="9" fillId="0" borderId="41" xfId="55" applyFont="1" applyBorder="1" applyAlignment="1" applyProtection="1">
      <alignment horizontal="center" vertical="center" wrapText="1"/>
      <protection/>
    </xf>
    <xf numFmtId="14" fontId="9" fillId="0" borderId="59" xfId="55" applyNumberFormat="1" applyFont="1" applyBorder="1" applyAlignment="1" applyProtection="1">
      <alignment horizontal="center" vertical="center" wrapText="1"/>
      <protection/>
    </xf>
    <xf numFmtId="1" fontId="9" fillId="0" borderId="59" xfId="55" applyNumberFormat="1" applyFont="1" applyBorder="1" applyAlignment="1" applyProtection="1">
      <alignment horizontal="center" vertical="center" wrapText="1"/>
      <protection/>
    </xf>
    <xf numFmtId="0" fontId="9" fillId="0" borderId="59" xfId="55" applyFont="1" applyBorder="1" applyAlignment="1" applyProtection="1">
      <alignment horizontal="center" vertical="center" wrapText="1"/>
      <protection/>
    </xf>
    <xf numFmtId="0" fontId="9" fillId="34" borderId="57" xfId="0" applyFont="1" applyFill="1" applyBorder="1" applyAlignment="1" applyProtection="1">
      <alignment horizontal="right"/>
      <protection/>
    </xf>
    <xf numFmtId="49" fontId="9" fillId="33" borderId="60" xfId="0" applyNumberFormat="1" applyFont="1" applyFill="1" applyBorder="1" applyAlignment="1" applyProtection="1">
      <alignment horizontal="center"/>
      <protection locked="0"/>
    </xf>
    <xf numFmtId="49" fontId="9" fillId="33" borderId="61" xfId="0" applyNumberFormat="1" applyFont="1" applyFill="1" applyBorder="1" applyAlignment="1" applyProtection="1">
      <alignment horizontal="center"/>
      <protection locked="0"/>
    </xf>
    <xf numFmtId="49" fontId="9" fillId="33" borderId="62" xfId="0" applyNumberFormat="1" applyFont="1" applyFill="1" applyBorder="1" applyAlignment="1" applyProtection="1">
      <alignment horizontal="center"/>
      <protection locked="0"/>
    </xf>
    <xf numFmtId="0" fontId="9" fillId="34" borderId="55" xfId="0" applyFont="1" applyFill="1" applyBorder="1" applyAlignment="1" applyProtection="1">
      <alignment horizontal="right"/>
      <protection/>
    </xf>
    <xf numFmtId="0" fontId="4" fillId="34" borderId="51" xfId="0" applyFont="1" applyFill="1" applyBorder="1" applyAlignment="1" applyProtection="1">
      <alignment horizontal="center" vertical="top" wrapText="1"/>
      <protection locked="0"/>
    </xf>
    <xf numFmtId="0" fontId="4" fillId="34" borderId="52" xfId="0" applyFont="1" applyFill="1" applyBorder="1" applyAlignment="1" applyProtection="1">
      <alignment horizontal="center" vertical="top" wrapText="1"/>
      <protection locked="0"/>
    </xf>
    <xf numFmtId="0" fontId="4" fillId="34" borderId="53" xfId="0" applyFont="1" applyFill="1" applyBorder="1" applyAlignment="1" applyProtection="1">
      <alignment horizontal="center" vertical="top" wrapText="1"/>
      <protection locked="0"/>
    </xf>
    <xf numFmtId="0" fontId="57" fillId="0" borderId="0" xfId="0" applyFont="1" applyAlignment="1" applyProtection="1">
      <alignment vertical="center"/>
      <protection/>
    </xf>
    <xf numFmtId="0" fontId="57" fillId="0" borderId="0" xfId="0" applyFont="1" applyFill="1" applyBorder="1" applyAlignment="1" applyProtection="1">
      <alignment vertical="center"/>
      <protection/>
    </xf>
    <xf numFmtId="49" fontId="57" fillId="0" borderId="0" xfId="0" applyNumberFormat="1" applyFont="1" applyFill="1" applyAlignment="1" applyProtection="1">
      <alignment vertical="center"/>
      <protection/>
    </xf>
    <xf numFmtId="49" fontId="57" fillId="0" borderId="0" xfId="0" applyNumberFormat="1" applyFont="1" applyFill="1" applyAlignment="1" applyProtection="1">
      <alignment vertical="top"/>
      <protection/>
    </xf>
    <xf numFmtId="0" fontId="57" fillId="0" borderId="0" xfId="0" applyFont="1" applyBorder="1" applyAlignment="1" applyProtection="1">
      <alignment/>
      <protection/>
    </xf>
    <xf numFmtId="49" fontId="57" fillId="0" borderId="0" xfId="0" applyNumberFormat="1" applyFont="1" applyBorder="1" applyAlignment="1" applyProtection="1">
      <alignment/>
      <protection/>
    </xf>
    <xf numFmtId="49" fontId="57" fillId="0" borderId="0" xfId="0" applyNumberFormat="1" applyFont="1" applyFill="1" applyAlignment="1" applyProtection="1">
      <alignment/>
      <protection/>
    </xf>
    <xf numFmtId="49" fontId="57" fillId="0" borderId="0" xfId="0" applyNumberFormat="1" applyFont="1" applyFill="1" applyBorder="1" applyAlignment="1" applyProtection="1">
      <alignment/>
      <protection/>
    </xf>
    <xf numFmtId="49" fontId="57" fillId="0" borderId="0" xfId="0" applyNumberFormat="1" applyFont="1" applyFill="1" applyBorder="1" applyAlignment="1" applyProtection="1">
      <alignment vertical="top"/>
      <protection/>
    </xf>
    <xf numFmtId="0" fontId="57" fillId="0" borderId="0" xfId="0" applyFont="1" applyFill="1" applyBorder="1" applyAlignment="1" applyProtection="1">
      <alignment/>
      <protection/>
    </xf>
    <xf numFmtId="0" fontId="0" fillId="0" borderId="22" xfId="0" applyFill="1" applyBorder="1" applyAlignment="1" applyProtection="1">
      <alignment horizontal="left"/>
      <protection/>
    </xf>
    <xf numFmtId="0" fontId="0" fillId="0" borderId="16" xfId="0" applyFill="1" applyBorder="1" applyAlignment="1" applyProtection="1">
      <alignment horizontal="left"/>
      <protection/>
    </xf>
    <xf numFmtId="0" fontId="0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 horizontal="left"/>
      <protection/>
    </xf>
    <xf numFmtId="0" fontId="0" fillId="0" borderId="22" xfId="0" applyFill="1" applyBorder="1" applyAlignment="1" applyProtection="1">
      <alignment horizontal="left" wrapText="1"/>
      <protection/>
    </xf>
    <xf numFmtId="0" fontId="0" fillId="0" borderId="0" xfId="0" applyFill="1" applyBorder="1" applyAlignment="1" applyProtection="1">
      <alignment horizontal="left" wrapText="1"/>
      <protection/>
    </xf>
    <xf numFmtId="0" fontId="58" fillId="37" borderId="23" xfId="0" applyFont="1" applyFill="1" applyBorder="1" applyAlignment="1" applyProtection="1">
      <alignment horizontal="left" vertical="top" wrapText="1"/>
      <protection locked="0"/>
    </xf>
    <xf numFmtId="0" fontId="58" fillId="37" borderId="25" xfId="0" applyFont="1" applyFill="1" applyBorder="1" applyAlignment="1" applyProtection="1">
      <alignment horizontal="left" vertical="top" wrapText="1"/>
      <protection locked="0"/>
    </xf>
    <xf numFmtId="0" fontId="58" fillId="37" borderId="24" xfId="0" applyFont="1" applyFill="1" applyBorder="1" applyAlignment="1" applyProtection="1">
      <alignment horizontal="left" vertical="top" wrapText="1"/>
      <protection locked="0"/>
    </xf>
    <xf numFmtId="0" fontId="4" fillId="37" borderId="63" xfId="0" applyFont="1" applyFill="1" applyBorder="1" applyAlignment="1" applyProtection="1">
      <alignment horizontal="left" vertical="top" wrapText="1"/>
      <protection locked="0"/>
    </xf>
    <xf numFmtId="0" fontId="4" fillId="37" borderId="64" xfId="0" applyFont="1" applyFill="1" applyBorder="1" applyAlignment="1" applyProtection="1">
      <alignment horizontal="left" vertical="top" wrapText="1"/>
      <protection locked="0"/>
    </xf>
    <xf numFmtId="0" fontId="4" fillId="37" borderId="65" xfId="0" applyFont="1" applyFill="1" applyBorder="1" applyAlignment="1" applyProtection="1">
      <alignment horizontal="left" vertical="top" wrapText="1"/>
      <protection locked="0"/>
    </xf>
    <xf numFmtId="0" fontId="10" fillId="41" borderId="23" xfId="0" applyFont="1" applyFill="1" applyBorder="1" applyAlignment="1" applyProtection="1">
      <alignment horizontal="center"/>
      <protection/>
    </xf>
    <xf numFmtId="0" fontId="10" fillId="41" borderId="25" xfId="0" applyFont="1" applyFill="1" applyBorder="1" applyAlignment="1" applyProtection="1">
      <alignment horizontal="center"/>
      <protection/>
    </xf>
    <xf numFmtId="0" fontId="10" fillId="41" borderId="24" xfId="0" applyFont="1" applyFill="1" applyBorder="1" applyAlignment="1" applyProtection="1">
      <alignment horizontal="center"/>
      <protection/>
    </xf>
    <xf numFmtId="0" fontId="0" fillId="0" borderId="0" xfId="0" applyFont="1" applyFill="1" applyAlignment="1" applyProtection="1">
      <alignment horizontal="left" vertical="top"/>
      <protection/>
    </xf>
    <xf numFmtId="0" fontId="0" fillId="0" borderId="16" xfId="0" applyFont="1" applyFill="1" applyBorder="1" applyAlignment="1" applyProtection="1">
      <alignment horizontal="left" vertical="top"/>
      <protection/>
    </xf>
    <xf numFmtId="0" fontId="0" fillId="37" borderId="22" xfId="0" applyFill="1" applyBorder="1" applyAlignment="1" applyProtection="1">
      <alignment horizontal="left" vertical="top" wrapText="1"/>
      <protection locked="0"/>
    </xf>
    <xf numFmtId="0" fontId="0" fillId="37" borderId="0" xfId="0" applyFill="1" applyBorder="1" applyAlignment="1" applyProtection="1">
      <alignment horizontal="left" vertical="top" wrapText="1"/>
      <protection locked="0"/>
    </xf>
    <xf numFmtId="0" fontId="0" fillId="37" borderId="16" xfId="0" applyFill="1" applyBorder="1" applyAlignment="1" applyProtection="1">
      <alignment horizontal="left" vertical="top" wrapText="1"/>
      <protection locked="0"/>
    </xf>
    <xf numFmtId="0" fontId="10" fillId="41" borderId="56" xfId="0" applyFont="1" applyFill="1" applyBorder="1" applyAlignment="1" applyProtection="1">
      <alignment horizontal="center"/>
      <protection/>
    </xf>
    <xf numFmtId="0" fontId="10" fillId="41" borderId="66" xfId="0" applyFont="1" applyFill="1" applyBorder="1" applyAlignment="1" applyProtection="1">
      <alignment horizontal="center"/>
      <protection/>
    </xf>
    <xf numFmtId="0" fontId="10" fillId="41" borderId="67" xfId="0" applyFont="1" applyFill="1" applyBorder="1" applyAlignment="1" applyProtection="1">
      <alignment horizontal="center"/>
      <protection/>
    </xf>
    <xf numFmtId="0" fontId="0" fillId="37" borderId="22" xfId="0" applyFont="1" applyFill="1" applyBorder="1" applyAlignment="1" applyProtection="1">
      <alignment horizontal="left" vertical="top" wrapText="1"/>
      <protection locked="0"/>
    </xf>
    <xf numFmtId="0" fontId="0" fillId="37" borderId="0" xfId="0" applyFont="1" applyFill="1" applyBorder="1" applyAlignment="1" applyProtection="1">
      <alignment horizontal="left" vertical="top" wrapText="1"/>
      <protection locked="0"/>
    </xf>
    <xf numFmtId="0" fontId="0" fillId="37" borderId="16" xfId="0" applyFont="1" applyFill="1" applyBorder="1" applyAlignment="1" applyProtection="1">
      <alignment horizontal="left" vertical="top" wrapText="1"/>
      <protection locked="0"/>
    </xf>
    <xf numFmtId="0" fontId="58" fillId="37" borderId="22" xfId="0" applyFont="1" applyFill="1" applyBorder="1" applyAlignment="1" applyProtection="1">
      <alignment horizontal="left" vertical="top" wrapText="1"/>
      <protection locked="0"/>
    </xf>
    <xf numFmtId="0" fontId="58" fillId="37" borderId="0" xfId="0" applyFont="1" applyFill="1" applyBorder="1" applyAlignment="1" applyProtection="1">
      <alignment horizontal="left" vertical="top" wrapText="1"/>
      <protection locked="0"/>
    </xf>
    <xf numFmtId="0" fontId="58" fillId="37" borderId="16" xfId="0" applyFont="1" applyFill="1" applyBorder="1" applyAlignment="1" applyProtection="1">
      <alignment horizontal="left" vertical="top" wrapText="1"/>
      <protection locked="0"/>
    </xf>
    <xf numFmtId="0" fontId="6" fillId="41" borderId="68" xfId="0" applyFont="1" applyFill="1" applyBorder="1" applyAlignment="1" applyProtection="1">
      <alignment horizontal="center" vertical="center"/>
      <protection/>
    </xf>
    <xf numFmtId="0" fontId="6" fillId="41" borderId="69" xfId="0" applyFont="1" applyFill="1" applyBorder="1" applyAlignment="1" applyProtection="1">
      <alignment horizontal="center" vertical="center"/>
      <protection/>
    </xf>
    <xf numFmtId="0" fontId="0" fillId="41" borderId="69" xfId="0" applyFill="1" applyBorder="1" applyAlignment="1">
      <alignment horizontal="center" vertical="center"/>
    </xf>
    <xf numFmtId="0" fontId="0" fillId="41" borderId="70" xfId="0" applyFill="1" applyBorder="1" applyAlignment="1">
      <alignment horizontal="center" vertical="center"/>
    </xf>
    <xf numFmtId="14" fontId="7" fillId="34" borderId="37" xfId="0" applyNumberFormat="1" applyFont="1" applyFill="1" applyBorder="1" applyAlignment="1" applyProtection="1">
      <alignment horizontal="center" vertical="center"/>
      <protection/>
    </xf>
    <xf numFmtId="0" fontId="0" fillId="0" borderId="37" xfId="0" applyBorder="1" applyAlignment="1" applyProtection="1">
      <alignment/>
      <protection/>
    </xf>
    <xf numFmtId="0" fontId="0" fillId="0" borderId="71" xfId="0" applyBorder="1" applyAlignment="1" applyProtection="1">
      <alignment/>
      <protection/>
    </xf>
    <xf numFmtId="0" fontId="7" fillId="33" borderId="72" xfId="0" applyFont="1" applyFill="1" applyBorder="1" applyAlignment="1" applyProtection="1">
      <alignment horizontal="center" vertical="center" wrapText="1"/>
      <protection/>
    </xf>
    <xf numFmtId="0" fontId="7" fillId="33" borderId="37" xfId="0" applyFont="1" applyFill="1" applyBorder="1" applyAlignment="1" applyProtection="1">
      <alignment horizontal="center" vertical="center" wrapText="1"/>
      <protection/>
    </xf>
    <xf numFmtId="0" fontId="0" fillId="33" borderId="37" xfId="0" applyFont="1" applyFill="1" applyBorder="1" applyAlignment="1" applyProtection="1">
      <alignment vertical="center"/>
      <protection/>
    </xf>
    <xf numFmtId="0" fontId="0" fillId="33" borderId="37" xfId="0" applyFont="1" applyFill="1" applyBorder="1" applyAlignment="1" applyProtection="1">
      <alignment vertical="center"/>
      <protection/>
    </xf>
    <xf numFmtId="0" fontId="0" fillId="33" borderId="71" xfId="0" applyFont="1" applyFill="1" applyBorder="1" applyAlignment="1" applyProtection="1">
      <alignment vertical="center"/>
      <protection/>
    </xf>
    <xf numFmtId="0" fontId="3" fillId="39" borderId="68" xfId="0" applyFont="1" applyFill="1" applyBorder="1" applyAlignment="1" applyProtection="1">
      <alignment horizontal="center"/>
      <protection/>
    </xf>
    <xf numFmtId="0" fontId="3" fillId="39" borderId="69" xfId="0" applyFont="1" applyFill="1" applyBorder="1" applyAlignment="1" applyProtection="1">
      <alignment horizontal="center"/>
      <protection/>
    </xf>
    <xf numFmtId="0" fontId="0" fillId="0" borderId="70" xfId="0" applyBorder="1" applyAlignment="1" applyProtection="1">
      <alignment/>
      <protection/>
    </xf>
    <xf numFmtId="0" fontId="3" fillId="42" borderId="55" xfId="0" applyFont="1" applyFill="1" applyBorder="1" applyAlignment="1" applyProtection="1">
      <alignment horizontal="center"/>
      <protection/>
    </xf>
    <xf numFmtId="0" fontId="3" fillId="42" borderId="73" xfId="0" applyFont="1" applyFill="1" applyBorder="1" applyAlignment="1" applyProtection="1">
      <alignment horizontal="center"/>
      <protection/>
    </xf>
    <xf numFmtId="0" fontId="3" fillId="42" borderId="28" xfId="0" applyFont="1" applyFill="1" applyBorder="1" applyAlignment="1" applyProtection="1">
      <alignment horizontal="center"/>
      <protection/>
    </xf>
    <xf numFmtId="0" fontId="3" fillId="43" borderId="55" xfId="0" applyFont="1" applyFill="1" applyBorder="1" applyAlignment="1" applyProtection="1">
      <alignment horizontal="center"/>
      <protection/>
    </xf>
    <xf numFmtId="0" fontId="3" fillId="43" borderId="73" xfId="0" applyFont="1" applyFill="1" applyBorder="1" applyAlignment="1" applyProtection="1">
      <alignment horizontal="center"/>
      <protection/>
    </xf>
    <xf numFmtId="0" fontId="3" fillId="43" borderId="28" xfId="0" applyFont="1" applyFill="1" applyBorder="1" applyAlignment="1" applyProtection="1">
      <alignment horizontal="center"/>
      <protection/>
    </xf>
    <xf numFmtId="0" fontId="7" fillId="34" borderId="73" xfId="0" applyFont="1" applyFill="1" applyBorder="1" applyAlignment="1" applyProtection="1">
      <alignment horizontal="left" vertical="top" wrapText="1"/>
      <protection/>
    </xf>
    <xf numFmtId="0" fontId="0" fillId="0" borderId="73" xfId="0" applyBorder="1" applyAlignment="1" applyProtection="1">
      <alignment horizontal="left" vertical="top" wrapText="1"/>
      <protection/>
    </xf>
    <xf numFmtId="0" fontId="0" fillId="0" borderId="28" xfId="0" applyBorder="1" applyAlignment="1" applyProtection="1">
      <alignment horizontal="left" vertical="top" wrapText="1"/>
      <protection/>
    </xf>
    <xf numFmtId="0" fontId="7" fillId="33" borderId="55" xfId="0" applyFont="1" applyFill="1" applyBorder="1" applyAlignment="1" applyProtection="1">
      <alignment horizontal="left" vertical="top" wrapText="1"/>
      <protection/>
    </xf>
    <xf numFmtId="0" fontId="7" fillId="33" borderId="73" xfId="0" applyFont="1" applyFill="1" applyBorder="1" applyAlignment="1" applyProtection="1">
      <alignment horizontal="left" vertical="top" wrapText="1"/>
      <protection/>
    </xf>
    <xf numFmtId="0" fontId="0" fillId="0" borderId="73" xfId="0" applyBorder="1" applyAlignment="1" applyProtection="1">
      <alignment horizontal="left" vertical="top"/>
      <protection/>
    </xf>
    <xf numFmtId="0" fontId="0" fillId="0" borderId="28" xfId="0" applyBorder="1" applyAlignment="1" applyProtection="1">
      <alignment horizontal="left" vertical="top"/>
      <protection/>
    </xf>
    <xf numFmtId="0" fontId="0" fillId="40" borderId="22" xfId="0" applyFill="1" applyBorder="1" applyAlignment="1" applyProtection="1">
      <alignment horizontal="left" vertical="top" wrapText="1"/>
      <protection locked="0"/>
    </xf>
    <xf numFmtId="0" fontId="0" fillId="40" borderId="0" xfId="0" applyFill="1" applyBorder="1" applyAlignment="1" applyProtection="1">
      <alignment horizontal="left" vertical="top" wrapText="1"/>
      <protection locked="0"/>
    </xf>
    <xf numFmtId="0" fontId="0" fillId="40" borderId="74" xfId="0" applyFill="1" applyBorder="1" applyAlignment="1" applyProtection="1">
      <alignment horizontal="left" vertical="top" wrapText="1"/>
      <protection locked="0"/>
    </xf>
    <xf numFmtId="0" fontId="0" fillId="40" borderId="23" xfId="0" applyFill="1" applyBorder="1" applyAlignment="1" applyProtection="1">
      <alignment horizontal="left" vertical="top" wrapText="1"/>
      <protection locked="0"/>
    </xf>
    <xf numFmtId="0" fontId="0" fillId="40" borderId="25" xfId="0" applyFill="1" applyBorder="1" applyAlignment="1" applyProtection="1">
      <alignment horizontal="left" vertical="top" wrapText="1"/>
      <protection locked="0"/>
    </xf>
    <xf numFmtId="0" fontId="0" fillId="40" borderId="75" xfId="0" applyFill="1" applyBorder="1" applyAlignment="1" applyProtection="1">
      <alignment horizontal="left" vertical="top" wrapText="1"/>
      <protection locked="0"/>
    </xf>
    <xf numFmtId="0" fontId="19" fillId="40" borderId="63" xfId="0" applyFont="1" applyFill="1" applyBorder="1" applyAlignment="1" applyProtection="1">
      <alignment horizontal="left" vertical="top" wrapText="1"/>
      <protection locked="0"/>
    </xf>
    <xf numFmtId="0" fontId="19" fillId="40" borderId="64" xfId="0" applyFont="1" applyFill="1" applyBorder="1" applyAlignment="1" applyProtection="1">
      <alignment horizontal="left" vertical="top" wrapText="1"/>
      <protection locked="0"/>
    </xf>
    <xf numFmtId="0" fontId="19" fillId="40" borderId="76" xfId="0" applyFont="1" applyFill="1" applyBorder="1" applyAlignment="1" applyProtection="1">
      <alignment horizontal="left" vertical="top" wrapText="1"/>
      <protection locked="0"/>
    </xf>
    <xf numFmtId="0" fontId="0" fillId="40" borderId="22" xfId="0" applyFont="1" applyFill="1" applyBorder="1" applyAlignment="1" applyProtection="1">
      <alignment horizontal="left" vertical="top" wrapText="1"/>
      <protection locked="0"/>
    </xf>
    <xf numFmtId="0" fontId="61" fillId="33" borderId="12" xfId="0" applyFont="1" applyFill="1" applyBorder="1" applyAlignment="1" applyProtection="1">
      <alignment horizontal="left" vertical="top" wrapText="1"/>
      <protection locked="0"/>
    </xf>
    <xf numFmtId="0" fontId="61" fillId="33" borderId="77" xfId="0" applyFont="1" applyFill="1" applyBorder="1" applyAlignment="1" applyProtection="1">
      <alignment horizontal="left" vertical="top" wrapText="1"/>
      <protection locked="0"/>
    </xf>
    <xf numFmtId="0" fontId="61" fillId="33" borderId="78" xfId="0" applyFont="1" applyFill="1" applyBorder="1" applyAlignment="1" applyProtection="1">
      <alignment horizontal="left" vertical="top" wrapText="1"/>
      <protection locked="0"/>
    </xf>
    <xf numFmtId="0" fontId="4" fillId="33" borderId="12" xfId="0" applyFont="1" applyFill="1" applyBorder="1" applyAlignment="1" applyProtection="1">
      <alignment horizontal="left" vertical="top" wrapText="1"/>
      <protection locked="0"/>
    </xf>
    <xf numFmtId="0" fontId="4" fillId="33" borderId="77" xfId="0" applyFont="1" applyFill="1" applyBorder="1" applyAlignment="1" applyProtection="1">
      <alignment horizontal="left" vertical="top" wrapText="1"/>
      <protection locked="0"/>
    </xf>
    <xf numFmtId="0" fontId="4" fillId="33" borderId="78" xfId="0" applyFont="1" applyFill="1" applyBorder="1" applyAlignment="1" applyProtection="1">
      <alignment horizontal="left" vertical="top" wrapText="1"/>
      <protection locked="0"/>
    </xf>
    <xf numFmtId="0" fontId="10" fillId="33" borderId="12" xfId="0" applyFont="1" applyFill="1" applyBorder="1" applyAlignment="1" applyProtection="1">
      <alignment horizontal="left"/>
      <protection/>
    </xf>
    <xf numFmtId="0" fontId="0" fillId="0" borderId="77" xfId="0" applyBorder="1" applyAlignment="1" applyProtection="1">
      <alignment horizontal="left"/>
      <protection/>
    </xf>
    <xf numFmtId="0" fontId="0" fillId="0" borderId="78" xfId="0" applyBorder="1" applyAlignment="1" applyProtection="1">
      <alignment horizontal="left"/>
      <protection/>
    </xf>
    <xf numFmtId="0" fontId="3" fillId="44" borderId="45" xfId="0" applyFont="1" applyFill="1" applyBorder="1" applyAlignment="1" applyProtection="1">
      <alignment horizontal="left" vertical="center"/>
      <protection/>
    </xf>
    <xf numFmtId="0" fontId="3" fillId="44" borderId="46" xfId="0" applyFont="1" applyFill="1" applyBorder="1" applyAlignment="1" applyProtection="1">
      <alignment horizontal="left" vertical="center"/>
      <protection/>
    </xf>
    <xf numFmtId="0" fontId="3" fillId="44" borderId="47" xfId="0" applyFont="1" applyFill="1" applyBorder="1" applyAlignment="1" applyProtection="1">
      <alignment horizontal="left" vertical="center"/>
      <protection/>
    </xf>
    <xf numFmtId="0" fontId="9" fillId="33" borderId="79" xfId="55" applyFont="1" applyFill="1" applyBorder="1" applyAlignment="1">
      <alignment horizontal="center" vertical="center" wrapText="1"/>
      <protection/>
    </xf>
    <xf numFmtId="0" fontId="9" fillId="33" borderId="80" xfId="55" applyFont="1" applyFill="1" applyBorder="1" applyAlignment="1">
      <alignment horizontal="center" vertical="center" wrapText="1"/>
      <protection/>
    </xf>
    <xf numFmtId="0" fontId="0" fillId="0" borderId="81" xfId="55" applyFont="1" applyBorder="1" applyAlignment="1">
      <alignment horizontal="center" vertical="center" wrapText="1"/>
      <protection/>
    </xf>
    <xf numFmtId="14" fontId="4" fillId="33" borderId="79" xfId="55" applyNumberFormat="1" applyFont="1" applyFill="1" applyBorder="1" applyAlignment="1" applyProtection="1">
      <alignment horizontal="center" vertical="center" wrapText="1"/>
      <protection/>
    </xf>
    <xf numFmtId="14" fontId="4" fillId="33" borderId="80" xfId="55" applyNumberFormat="1" applyFont="1" applyFill="1" applyBorder="1" applyAlignment="1" applyProtection="1">
      <alignment horizontal="center" vertical="center" wrapText="1"/>
      <protection/>
    </xf>
    <xf numFmtId="0" fontId="9" fillId="38" borderId="82" xfId="55" applyFont="1" applyFill="1" applyBorder="1" applyAlignment="1" applyProtection="1">
      <alignment horizontal="center" vertical="center" wrapText="1"/>
      <protection/>
    </xf>
    <xf numFmtId="0" fontId="9" fillId="38" borderId="83" xfId="55" applyFont="1" applyFill="1" applyBorder="1" applyAlignment="1" applyProtection="1">
      <alignment horizontal="center" vertical="center" wrapText="1"/>
      <protection/>
    </xf>
    <xf numFmtId="0" fontId="9" fillId="38" borderId="84" xfId="55" applyFont="1" applyFill="1" applyBorder="1" applyAlignment="1">
      <alignment horizontal="center" vertical="center" wrapText="1"/>
      <protection/>
    </xf>
    <xf numFmtId="0" fontId="9" fillId="38" borderId="85" xfId="55" applyFont="1" applyFill="1" applyBorder="1" applyAlignment="1">
      <alignment horizontal="center" vertical="center" wrapText="1"/>
      <protection/>
    </xf>
    <xf numFmtId="0" fontId="9" fillId="39" borderId="79" xfId="55" applyFont="1" applyFill="1" applyBorder="1" applyAlignment="1">
      <alignment horizontal="center" vertical="center" wrapText="1"/>
      <protection/>
    </xf>
    <xf numFmtId="0" fontId="9" fillId="39" borderId="80" xfId="55" applyFont="1" applyFill="1" applyBorder="1" applyAlignment="1">
      <alignment horizontal="center" vertical="center" wrapText="1"/>
      <protection/>
    </xf>
    <xf numFmtId="0" fontId="9" fillId="39" borderId="81" xfId="55" applyFont="1" applyFill="1" applyBorder="1" applyAlignment="1">
      <alignment horizontal="center" vertical="center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7">
    <dxf>
      <font>
        <b/>
        <i/>
        <u val="single"/>
        <color indexed="10"/>
      </font>
    </dxf>
    <dxf>
      <font>
        <b/>
        <i val="0"/>
        <color indexed="51"/>
      </font>
    </dxf>
    <dxf>
      <font>
        <b/>
        <i val="0"/>
        <color indexed="57"/>
      </font>
    </dxf>
    <dxf>
      <font>
        <color indexed="53"/>
      </font>
    </dxf>
    <dxf>
      <font>
        <color indexed="10"/>
      </font>
    </dxf>
    <dxf>
      <font>
        <strike val="0"/>
        <color rgb="FF00FFFF"/>
      </font>
      <fill>
        <patternFill>
          <bgColor rgb="FF00FFFF"/>
        </patternFill>
      </fill>
    </dxf>
    <dxf>
      <font>
        <color rgb="FF008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56"/>
  <sheetViews>
    <sheetView showGridLines="0" tabSelected="1" zoomScalePageLayoutView="0" workbookViewId="0" topLeftCell="A1">
      <selection activeCell="G47" sqref="G47:M47"/>
    </sheetView>
  </sheetViews>
  <sheetFormatPr defaultColWidth="9.140625" defaultRowHeight="12.75"/>
  <cols>
    <col min="1" max="1" width="19.8515625" style="55" customWidth="1"/>
    <col min="2" max="2" width="31.28125" style="4" customWidth="1"/>
    <col min="3" max="3" width="25.7109375" style="4" customWidth="1"/>
    <col min="4" max="5" width="7.8515625" style="4" customWidth="1"/>
    <col min="6" max="6" width="8.57421875" style="4" customWidth="1"/>
    <col min="7" max="7" width="7.8515625" style="4" customWidth="1"/>
    <col min="8" max="8" width="10.140625" style="4" customWidth="1"/>
    <col min="9" max="9" width="8.8515625" style="4" customWidth="1"/>
    <col min="10" max="10" width="9.140625" style="4" customWidth="1"/>
    <col min="11" max="12" width="7.8515625" style="4" customWidth="1"/>
    <col min="13" max="13" width="10.140625" style="4" customWidth="1"/>
    <col min="14" max="14" width="8.421875" style="4" bestFit="1" customWidth="1"/>
    <col min="15" max="15" width="8.00390625" style="4" customWidth="1"/>
    <col min="16" max="16" width="20.7109375" style="4" bestFit="1" customWidth="1"/>
    <col min="17" max="17" width="21.140625" style="4" bestFit="1" customWidth="1"/>
    <col min="18" max="18" width="7.7109375" style="4" customWidth="1"/>
    <col min="19" max="19" width="16.140625" style="4" bestFit="1" customWidth="1"/>
    <col min="20" max="20" width="16.7109375" style="4" bestFit="1" customWidth="1"/>
    <col min="21" max="21" width="7.7109375" style="4" customWidth="1"/>
    <col min="22" max="22" width="20.28125" style="4" bestFit="1" customWidth="1"/>
    <col min="23" max="23" width="12.57421875" style="4" bestFit="1" customWidth="1"/>
    <col min="24" max="24" width="16.28125" style="4" bestFit="1" customWidth="1"/>
    <col min="25" max="25" width="33.00390625" style="4" bestFit="1" customWidth="1"/>
    <col min="26" max="26" width="41.7109375" style="4" bestFit="1" customWidth="1"/>
    <col min="27" max="27" width="51.57421875" style="4" bestFit="1" customWidth="1"/>
    <col min="28" max="28" width="45.140625" style="4" bestFit="1" customWidth="1"/>
    <col min="29" max="29" width="45.57421875" style="4" bestFit="1" customWidth="1"/>
    <col min="30" max="30" width="54.57421875" style="4" bestFit="1" customWidth="1"/>
    <col min="31" max="31" width="50.421875" style="4" bestFit="1" customWidth="1"/>
    <col min="32" max="16384" width="9.140625" style="4" customWidth="1"/>
  </cols>
  <sheetData>
    <row r="1" spans="1:32" s="111" customFormat="1" ht="16.5" thickBot="1">
      <c r="A1" s="228" t="s">
        <v>270</v>
      </c>
      <c r="B1" s="229"/>
      <c r="C1" s="229"/>
      <c r="D1" s="229"/>
      <c r="E1" s="229"/>
      <c r="F1" s="229"/>
      <c r="G1" s="229"/>
      <c r="H1" s="229"/>
      <c r="I1" s="230"/>
      <c r="J1" s="230"/>
      <c r="K1" s="230"/>
      <c r="L1" s="230"/>
      <c r="M1" s="231"/>
      <c r="N1" s="189" t="s">
        <v>247</v>
      </c>
      <c r="O1" s="189" t="s">
        <v>230</v>
      </c>
      <c r="P1" s="189" t="s">
        <v>219</v>
      </c>
      <c r="Q1" s="189" t="s">
        <v>223</v>
      </c>
      <c r="R1" s="189" t="s">
        <v>221</v>
      </c>
      <c r="S1" s="190" t="s">
        <v>222</v>
      </c>
      <c r="T1" s="190" t="s">
        <v>220</v>
      </c>
      <c r="U1" s="190" t="s">
        <v>224</v>
      </c>
      <c r="V1" s="190" t="s">
        <v>225</v>
      </c>
      <c r="W1" s="190" t="s">
        <v>226</v>
      </c>
      <c r="X1" s="190" t="s">
        <v>34</v>
      </c>
      <c r="Y1" s="189" t="s">
        <v>214</v>
      </c>
      <c r="Z1" s="191" t="s">
        <v>228</v>
      </c>
      <c r="AA1" s="192" t="s">
        <v>236</v>
      </c>
      <c r="AB1" s="192" t="s">
        <v>0</v>
      </c>
      <c r="AC1" s="192" t="s">
        <v>3</v>
      </c>
      <c r="AD1" s="192" t="s">
        <v>227</v>
      </c>
      <c r="AE1" s="192" t="s">
        <v>10</v>
      </c>
      <c r="AF1" s="117"/>
    </row>
    <row r="2" spans="1:32" s="11" customFormat="1" ht="12.75">
      <c r="A2" s="232" t="s">
        <v>11</v>
      </c>
      <c r="B2" s="48" t="s">
        <v>20</v>
      </c>
      <c r="C2" s="67"/>
      <c r="D2" s="249" t="s">
        <v>244</v>
      </c>
      <c r="E2" s="249"/>
      <c r="F2" s="249"/>
      <c r="G2" s="249"/>
      <c r="H2" s="249"/>
      <c r="I2" s="250"/>
      <c r="J2" s="250"/>
      <c r="K2" s="250"/>
      <c r="L2" s="250"/>
      <c r="M2" s="251"/>
      <c r="N2" s="78" t="s">
        <v>130</v>
      </c>
      <c r="O2" s="78" t="s">
        <v>130</v>
      </c>
      <c r="P2" s="78" t="s">
        <v>137</v>
      </c>
      <c r="Q2" s="78" t="s">
        <v>136</v>
      </c>
      <c r="R2" s="78" t="s">
        <v>132</v>
      </c>
      <c r="S2" s="78" t="s">
        <v>129</v>
      </c>
      <c r="T2" s="193" t="s">
        <v>133</v>
      </c>
      <c r="U2" s="78" t="s">
        <v>132</v>
      </c>
      <c r="V2" s="78" t="s">
        <v>134</v>
      </c>
      <c r="W2" s="78" t="s">
        <v>135</v>
      </c>
      <c r="X2" s="78" t="s">
        <v>214</v>
      </c>
      <c r="Y2" s="194" t="s">
        <v>215</v>
      </c>
      <c r="Z2" s="195" t="s">
        <v>111</v>
      </c>
      <c r="AA2" s="196" t="s">
        <v>1</v>
      </c>
      <c r="AB2" s="195" t="s">
        <v>49</v>
      </c>
      <c r="AC2" s="196" t="s">
        <v>56</v>
      </c>
      <c r="AD2" s="196" t="s">
        <v>31</v>
      </c>
      <c r="AE2" s="196" t="s">
        <v>127</v>
      </c>
      <c r="AF2" s="83"/>
    </row>
    <row r="3" spans="1:32" s="11" customFormat="1" ht="12.75">
      <c r="A3" s="233"/>
      <c r="B3" s="5" t="s">
        <v>21</v>
      </c>
      <c r="C3" s="68"/>
      <c r="D3" s="262" t="s">
        <v>271</v>
      </c>
      <c r="E3" s="263"/>
      <c r="F3" s="263"/>
      <c r="G3" s="263"/>
      <c r="H3" s="263"/>
      <c r="I3" s="263"/>
      <c r="J3" s="263"/>
      <c r="K3" s="263"/>
      <c r="L3" s="263"/>
      <c r="M3" s="264"/>
      <c r="N3" s="78" t="s">
        <v>131</v>
      </c>
      <c r="O3" s="78" t="s">
        <v>131</v>
      </c>
      <c r="P3" s="78" t="s">
        <v>84</v>
      </c>
      <c r="Q3" s="78" t="s">
        <v>80</v>
      </c>
      <c r="R3" s="78" t="s">
        <v>130</v>
      </c>
      <c r="S3" s="78" t="s">
        <v>139</v>
      </c>
      <c r="T3" s="193" t="s">
        <v>22</v>
      </c>
      <c r="U3" s="78" t="s">
        <v>130</v>
      </c>
      <c r="V3" s="78" t="s">
        <v>24</v>
      </c>
      <c r="W3" s="78" t="s">
        <v>95</v>
      </c>
      <c r="X3" s="192" t="s">
        <v>229</v>
      </c>
      <c r="Y3" s="194" t="s">
        <v>216</v>
      </c>
      <c r="Z3" s="195" t="s">
        <v>110</v>
      </c>
      <c r="AA3" s="196" t="s">
        <v>148</v>
      </c>
      <c r="AB3" s="195" t="s">
        <v>50</v>
      </c>
      <c r="AC3" s="196" t="s">
        <v>120</v>
      </c>
      <c r="AD3" s="196" t="s">
        <v>124</v>
      </c>
      <c r="AE3" s="196" t="s">
        <v>128</v>
      </c>
      <c r="AF3" s="83"/>
    </row>
    <row r="4" spans="1:32" s="11" customFormat="1" ht="12.75">
      <c r="A4" s="233"/>
      <c r="B4" s="5" t="s">
        <v>12</v>
      </c>
      <c r="C4" s="68" t="s">
        <v>293</v>
      </c>
      <c r="D4" s="265" t="s">
        <v>272</v>
      </c>
      <c r="E4" s="257"/>
      <c r="F4" s="257"/>
      <c r="G4" s="257"/>
      <c r="H4" s="257"/>
      <c r="I4" s="257"/>
      <c r="J4" s="257"/>
      <c r="K4" s="257"/>
      <c r="L4" s="257"/>
      <c r="M4" s="258"/>
      <c r="N4" s="78"/>
      <c r="O4" s="78"/>
      <c r="P4" s="78" t="s">
        <v>85</v>
      </c>
      <c r="Q4" s="78" t="s">
        <v>81</v>
      </c>
      <c r="R4" s="78" t="s">
        <v>131</v>
      </c>
      <c r="S4" s="78" t="s">
        <v>140</v>
      </c>
      <c r="T4" s="78" t="s">
        <v>248</v>
      </c>
      <c r="U4" s="78" t="s">
        <v>131</v>
      </c>
      <c r="V4" s="78" t="s">
        <v>39</v>
      </c>
      <c r="W4" s="78" t="s">
        <v>96</v>
      </c>
      <c r="X4" s="192" t="s">
        <v>236</v>
      </c>
      <c r="Y4" s="193" t="s">
        <v>217</v>
      </c>
      <c r="Z4" s="195" t="s">
        <v>44</v>
      </c>
      <c r="AA4" s="197" t="s">
        <v>53</v>
      </c>
      <c r="AB4" s="196" t="s">
        <v>2</v>
      </c>
      <c r="AC4" s="196" t="s">
        <v>121</v>
      </c>
      <c r="AD4" s="196" t="s">
        <v>125</v>
      </c>
      <c r="AE4" s="196" t="s">
        <v>62</v>
      </c>
      <c r="AF4" s="83"/>
    </row>
    <row r="5" spans="1:32" s="11" customFormat="1" ht="12.75">
      <c r="A5" s="233"/>
      <c r="B5" s="5" t="s">
        <v>79</v>
      </c>
      <c r="C5" s="68" t="s">
        <v>84</v>
      </c>
      <c r="D5" s="265" t="s">
        <v>273</v>
      </c>
      <c r="E5" s="257"/>
      <c r="F5" s="257"/>
      <c r="G5" s="257"/>
      <c r="H5" s="257"/>
      <c r="I5" s="257"/>
      <c r="J5" s="257"/>
      <c r="K5" s="257"/>
      <c r="L5" s="257"/>
      <c r="M5" s="258"/>
      <c r="N5" s="78"/>
      <c r="O5" s="78"/>
      <c r="P5" s="78" t="s">
        <v>86</v>
      </c>
      <c r="Q5" s="78" t="s">
        <v>82</v>
      </c>
      <c r="R5" s="78"/>
      <c r="S5" s="78" t="s">
        <v>141</v>
      </c>
      <c r="T5" s="193" t="s">
        <v>26</v>
      </c>
      <c r="U5" s="78"/>
      <c r="V5" s="78" t="s">
        <v>97</v>
      </c>
      <c r="W5" s="78" t="s">
        <v>98</v>
      </c>
      <c r="X5" s="192" t="s">
        <v>0</v>
      </c>
      <c r="Y5" s="193" t="s">
        <v>218</v>
      </c>
      <c r="Z5" s="196" t="s">
        <v>45</v>
      </c>
      <c r="AA5" s="198" t="s">
        <v>252</v>
      </c>
      <c r="AB5" s="196" t="s">
        <v>109</v>
      </c>
      <c r="AC5" s="196" t="s">
        <v>71</v>
      </c>
      <c r="AD5" s="196" t="s">
        <v>126</v>
      </c>
      <c r="AE5" s="196" t="s">
        <v>63</v>
      </c>
      <c r="AF5" s="83"/>
    </row>
    <row r="6" spans="1:32" s="11" customFormat="1" ht="12.75">
      <c r="A6" s="233"/>
      <c r="B6" s="5" t="s">
        <v>88</v>
      </c>
      <c r="C6" s="68" t="s">
        <v>80</v>
      </c>
      <c r="D6" s="265"/>
      <c r="E6" s="257"/>
      <c r="F6" s="257"/>
      <c r="G6" s="257"/>
      <c r="H6" s="257"/>
      <c r="I6" s="257"/>
      <c r="J6" s="257"/>
      <c r="K6" s="257"/>
      <c r="L6" s="257"/>
      <c r="M6" s="258"/>
      <c r="N6" s="78"/>
      <c r="O6" s="78"/>
      <c r="P6" s="78" t="s">
        <v>90</v>
      </c>
      <c r="Q6" s="78" t="s">
        <v>83</v>
      </c>
      <c r="R6" s="78"/>
      <c r="S6" s="78" t="s">
        <v>142</v>
      </c>
      <c r="T6" s="193" t="s">
        <v>249</v>
      </c>
      <c r="U6" s="78"/>
      <c r="V6" s="78"/>
      <c r="W6" s="78" t="s">
        <v>116</v>
      </c>
      <c r="X6" s="192" t="s">
        <v>3</v>
      </c>
      <c r="Y6" s="193" t="s">
        <v>250</v>
      </c>
      <c r="Z6" s="195" t="s">
        <v>46</v>
      </c>
      <c r="AA6" s="78"/>
      <c r="AB6" s="196" t="s">
        <v>54</v>
      </c>
      <c r="AC6" s="196" t="s">
        <v>122</v>
      </c>
      <c r="AD6" s="196" t="s">
        <v>58</v>
      </c>
      <c r="AE6" s="194" t="s">
        <v>64</v>
      </c>
      <c r="AF6" s="83"/>
    </row>
    <row r="7" spans="1:32" s="49" customFormat="1" ht="14.25" customHeight="1">
      <c r="A7" s="233"/>
      <c r="B7" s="6" t="s">
        <v>75</v>
      </c>
      <c r="C7" s="69"/>
      <c r="D7" s="265"/>
      <c r="E7" s="257"/>
      <c r="F7" s="257"/>
      <c r="G7" s="257"/>
      <c r="H7" s="257"/>
      <c r="I7" s="257"/>
      <c r="J7" s="257"/>
      <c r="K7" s="257"/>
      <c r="L7" s="257"/>
      <c r="M7" s="258"/>
      <c r="N7" s="78"/>
      <c r="O7" s="78"/>
      <c r="P7" s="78" t="s">
        <v>89</v>
      </c>
      <c r="Q7" s="78" t="s">
        <v>102</v>
      </c>
      <c r="R7" s="78"/>
      <c r="S7" s="78"/>
      <c r="T7" s="193" t="s">
        <v>25</v>
      </c>
      <c r="U7" s="78"/>
      <c r="V7" s="78"/>
      <c r="W7" s="78"/>
      <c r="X7" s="192" t="s">
        <v>227</v>
      </c>
      <c r="Y7" s="78"/>
      <c r="Z7" s="195" t="s">
        <v>118</v>
      </c>
      <c r="AA7" s="78"/>
      <c r="AB7" s="196" t="s">
        <v>55</v>
      </c>
      <c r="AC7" s="196" t="s">
        <v>144</v>
      </c>
      <c r="AD7" s="196" t="s">
        <v>8</v>
      </c>
      <c r="AE7" s="196" t="s">
        <v>108</v>
      </c>
      <c r="AF7" s="83"/>
    </row>
    <row r="8" spans="1:32" s="11" customFormat="1" ht="25.5">
      <c r="A8" s="233"/>
      <c r="B8" s="7" t="s">
        <v>105</v>
      </c>
      <c r="C8" s="70">
        <v>6</v>
      </c>
      <c r="D8" s="256" t="s">
        <v>274</v>
      </c>
      <c r="E8" s="257"/>
      <c r="F8" s="257"/>
      <c r="G8" s="257"/>
      <c r="H8" s="257"/>
      <c r="I8" s="257"/>
      <c r="J8" s="257"/>
      <c r="K8" s="257"/>
      <c r="L8" s="257"/>
      <c r="M8" s="258"/>
      <c r="N8" s="78"/>
      <c r="O8" s="78"/>
      <c r="P8" s="78" t="s">
        <v>87</v>
      </c>
      <c r="Q8" s="78"/>
      <c r="R8" s="78"/>
      <c r="S8" s="78"/>
      <c r="T8" s="78"/>
      <c r="U8" s="78"/>
      <c r="V8" s="78"/>
      <c r="W8" s="78"/>
      <c r="X8" s="192" t="s">
        <v>10</v>
      </c>
      <c r="Y8" s="78"/>
      <c r="Z8" s="195" t="s">
        <v>47</v>
      </c>
      <c r="AA8" s="78"/>
      <c r="AB8" s="196" t="s">
        <v>253</v>
      </c>
      <c r="AC8" s="196" t="s">
        <v>72</v>
      </c>
      <c r="AD8" s="196" t="s">
        <v>59</v>
      </c>
      <c r="AE8" s="196" t="s">
        <v>23</v>
      </c>
      <c r="AF8" s="83"/>
    </row>
    <row r="9" spans="1:32" s="11" customFormat="1" ht="25.5">
      <c r="A9" s="233"/>
      <c r="B9" s="5" t="s">
        <v>115</v>
      </c>
      <c r="C9" s="71" t="s">
        <v>131</v>
      </c>
      <c r="D9" s="256"/>
      <c r="E9" s="257"/>
      <c r="F9" s="257"/>
      <c r="G9" s="257"/>
      <c r="H9" s="257"/>
      <c r="I9" s="257"/>
      <c r="J9" s="257"/>
      <c r="K9" s="257"/>
      <c r="L9" s="257"/>
      <c r="M9" s="258"/>
      <c r="N9" s="78"/>
      <c r="O9" s="78"/>
      <c r="P9" s="78"/>
      <c r="Q9" s="78"/>
      <c r="R9" s="78"/>
      <c r="S9" s="78"/>
      <c r="T9" s="78"/>
      <c r="U9" s="78"/>
      <c r="V9" s="78"/>
      <c r="W9" s="78"/>
      <c r="X9" s="78"/>
      <c r="Y9" s="78"/>
      <c r="Z9" s="195" t="s">
        <v>146</v>
      </c>
      <c r="AA9" s="78"/>
      <c r="AB9" s="78"/>
      <c r="AC9" s="196" t="s">
        <v>4</v>
      </c>
      <c r="AD9" s="196" t="s">
        <v>9</v>
      </c>
      <c r="AE9" s="196" t="s">
        <v>256</v>
      </c>
      <c r="AF9" s="83"/>
    </row>
    <row r="10" spans="1:32" s="11" customFormat="1" ht="25.5">
      <c r="A10" s="233"/>
      <c r="B10" s="8" t="s">
        <v>138</v>
      </c>
      <c r="C10" s="85" t="s">
        <v>139</v>
      </c>
      <c r="D10" s="256"/>
      <c r="E10" s="257"/>
      <c r="F10" s="257"/>
      <c r="G10" s="257"/>
      <c r="H10" s="257"/>
      <c r="I10" s="257"/>
      <c r="J10" s="257"/>
      <c r="K10" s="257"/>
      <c r="L10" s="257"/>
      <c r="M10" s="258"/>
      <c r="N10" s="78"/>
      <c r="O10" s="78"/>
      <c r="P10" s="78"/>
      <c r="Q10" s="78"/>
      <c r="R10" s="78"/>
      <c r="S10" s="78"/>
      <c r="T10" s="78"/>
      <c r="U10" s="78"/>
      <c r="V10" s="78"/>
      <c r="W10" s="78"/>
      <c r="X10" s="78"/>
      <c r="Y10" s="78"/>
      <c r="Z10" s="195" t="s">
        <v>48</v>
      </c>
      <c r="AA10" s="78"/>
      <c r="AB10" s="78"/>
      <c r="AC10" s="196" t="s">
        <v>5</v>
      </c>
      <c r="AD10" s="196" t="s">
        <v>60</v>
      </c>
      <c r="AE10" s="78"/>
      <c r="AF10" s="83"/>
    </row>
    <row r="11" spans="1:32" s="11" customFormat="1" ht="25.5">
      <c r="A11" s="233"/>
      <c r="B11" s="8" t="s">
        <v>104</v>
      </c>
      <c r="C11" s="82" t="s">
        <v>25</v>
      </c>
      <c r="D11" s="256"/>
      <c r="E11" s="257"/>
      <c r="F11" s="257"/>
      <c r="G11" s="257"/>
      <c r="H11" s="257"/>
      <c r="I11" s="257"/>
      <c r="J11" s="257"/>
      <c r="K11" s="257"/>
      <c r="L11" s="257"/>
      <c r="M11" s="258"/>
      <c r="N11" s="78"/>
      <c r="O11" s="78"/>
      <c r="P11" s="78"/>
      <c r="Q11" s="78"/>
      <c r="R11" s="78"/>
      <c r="S11" s="78"/>
      <c r="T11" s="78"/>
      <c r="U11" s="78"/>
      <c r="V11" s="78"/>
      <c r="W11" s="78"/>
      <c r="X11" s="78"/>
      <c r="Y11" s="78"/>
      <c r="Z11" s="195" t="s">
        <v>119</v>
      </c>
      <c r="AA11" s="78"/>
      <c r="AB11" s="78"/>
      <c r="AC11" s="196" t="s">
        <v>6</v>
      </c>
      <c r="AD11" s="78" t="s">
        <v>74</v>
      </c>
      <c r="AE11" s="78"/>
      <c r="AF11" s="83"/>
    </row>
    <row r="12" spans="1:32" s="11" customFormat="1" ht="12.75">
      <c r="A12" s="233"/>
      <c r="B12" s="8" t="s">
        <v>78</v>
      </c>
      <c r="C12" s="72"/>
      <c r="D12" s="256"/>
      <c r="E12" s="257"/>
      <c r="F12" s="257"/>
      <c r="G12" s="257"/>
      <c r="H12" s="257"/>
      <c r="I12" s="257"/>
      <c r="J12" s="257"/>
      <c r="K12" s="257"/>
      <c r="L12" s="257"/>
      <c r="M12" s="258"/>
      <c r="N12" s="78"/>
      <c r="O12" s="78"/>
      <c r="P12" s="78"/>
      <c r="Q12" s="78"/>
      <c r="R12" s="78"/>
      <c r="S12" s="78"/>
      <c r="T12" s="78"/>
      <c r="U12" s="78"/>
      <c r="V12" s="78"/>
      <c r="W12" s="78"/>
      <c r="X12" s="78"/>
      <c r="Y12" s="78"/>
      <c r="Z12" s="195" t="s">
        <v>51</v>
      </c>
      <c r="AA12" s="78"/>
      <c r="AB12" s="78"/>
      <c r="AC12" s="196" t="s">
        <v>123</v>
      </c>
      <c r="AD12" s="196" t="s">
        <v>61</v>
      </c>
      <c r="AE12" s="78"/>
      <c r="AF12" s="83"/>
    </row>
    <row r="13" spans="1:32" s="11" customFormat="1" ht="13.5" thickBot="1">
      <c r="A13" s="234"/>
      <c r="B13" s="9" t="s">
        <v>103</v>
      </c>
      <c r="C13" s="73"/>
      <c r="D13" s="259"/>
      <c r="E13" s="260"/>
      <c r="F13" s="260"/>
      <c r="G13" s="260"/>
      <c r="H13" s="260"/>
      <c r="I13" s="260"/>
      <c r="J13" s="260"/>
      <c r="K13" s="260"/>
      <c r="L13" s="260"/>
      <c r="M13" s="261"/>
      <c r="N13" s="78"/>
      <c r="O13" s="78"/>
      <c r="P13" s="78"/>
      <c r="Q13" s="78"/>
      <c r="R13" s="78"/>
      <c r="S13" s="78"/>
      <c r="T13" s="78"/>
      <c r="U13" s="78"/>
      <c r="V13" s="78"/>
      <c r="W13" s="78"/>
      <c r="X13" s="78"/>
      <c r="Y13" s="78"/>
      <c r="Z13" s="197" t="s">
        <v>52</v>
      </c>
      <c r="AA13" s="78"/>
      <c r="AB13" s="78"/>
      <c r="AC13" s="196" t="s">
        <v>7</v>
      </c>
      <c r="AD13" s="78" t="s">
        <v>73</v>
      </c>
      <c r="AE13" s="78"/>
      <c r="AF13" s="83"/>
    </row>
    <row r="14" spans="1:32" s="49" customFormat="1" ht="12.75">
      <c r="A14" s="235" t="s">
        <v>245</v>
      </c>
      <c r="B14" s="63" t="s">
        <v>101</v>
      </c>
      <c r="C14" s="171"/>
      <c r="D14" s="252" t="s">
        <v>243</v>
      </c>
      <c r="E14" s="253"/>
      <c r="F14" s="253"/>
      <c r="G14" s="253"/>
      <c r="H14" s="253"/>
      <c r="I14" s="254"/>
      <c r="J14" s="254"/>
      <c r="K14" s="254"/>
      <c r="L14" s="254"/>
      <c r="M14" s="255"/>
      <c r="N14" s="78"/>
      <c r="O14" s="78"/>
      <c r="P14" s="78"/>
      <c r="Q14" s="78"/>
      <c r="R14" s="78"/>
      <c r="S14" s="78"/>
      <c r="T14" s="78"/>
      <c r="U14" s="78"/>
      <c r="V14" s="78"/>
      <c r="W14" s="78"/>
      <c r="X14" s="78"/>
      <c r="Y14" s="78"/>
      <c r="Z14" s="195" t="s">
        <v>251</v>
      </c>
      <c r="AA14" s="78"/>
      <c r="AB14" s="78"/>
      <c r="AC14" s="196" t="s">
        <v>57</v>
      </c>
      <c r="AD14" s="196" t="s">
        <v>147</v>
      </c>
      <c r="AE14" s="78"/>
      <c r="AF14" s="83"/>
    </row>
    <row r="15" spans="1:32" s="49" customFormat="1" ht="12.75">
      <c r="A15" s="236"/>
      <c r="B15" s="64"/>
      <c r="C15" s="172"/>
      <c r="D15" s="208" t="s">
        <v>275</v>
      </c>
      <c r="E15" s="209"/>
      <c r="F15" s="209"/>
      <c r="G15" s="209"/>
      <c r="H15" s="209"/>
      <c r="I15" s="209"/>
      <c r="J15" s="209"/>
      <c r="K15" s="209"/>
      <c r="L15" s="209"/>
      <c r="M15" s="210"/>
      <c r="N15" s="78"/>
      <c r="O15" s="78"/>
      <c r="P15" s="78"/>
      <c r="Q15" s="78"/>
      <c r="R15" s="78"/>
      <c r="S15" s="78"/>
      <c r="T15" s="78"/>
      <c r="U15" s="78"/>
      <c r="V15" s="78"/>
      <c r="W15" s="78"/>
      <c r="X15" s="78"/>
      <c r="Y15" s="78"/>
      <c r="Z15" s="78"/>
      <c r="AA15" s="78"/>
      <c r="AB15" s="78"/>
      <c r="AC15" s="196" t="s">
        <v>145</v>
      </c>
      <c r="AD15" s="78" t="s">
        <v>255</v>
      </c>
      <c r="AE15" s="78"/>
      <c r="AF15" s="83"/>
    </row>
    <row r="16" spans="1:32" s="49" customFormat="1" ht="13.5" customHeight="1">
      <c r="A16" s="236"/>
      <c r="B16" s="64"/>
      <c r="C16" s="172"/>
      <c r="D16" s="216" t="s">
        <v>276</v>
      </c>
      <c r="E16" s="217"/>
      <c r="F16" s="217"/>
      <c r="G16" s="217"/>
      <c r="H16" s="217"/>
      <c r="I16" s="217"/>
      <c r="J16" s="217"/>
      <c r="K16" s="217"/>
      <c r="L16" s="217"/>
      <c r="M16" s="218"/>
      <c r="N16" s="78"/>
      <c r="O16" s="78"/>
      <c r="P16" s="78"/>
      <c r="Q16" s="78"/>
      <c r="R16" s="78"/>
      <c r="S16" s="78"/>
      <c r="T16" s="78"/>
      <c r="U16" s="78"/>
      <c r="V16" s="78"/>
      <c r="W16" s="78"/>
      <c r="X16" s="78"/>
      <c r="Y16" s="78"/>
      <c r="Z16" s="78"/>
      <c r="AA16" s="78"/>
      <c r="AB16" s="78"/>
      <c r="AC16" s="78" t="s">
        <v>107</v>
      </c>
      <c r="AD16" s="78"/>
      <c r="AE16" s="78"/>
      <c r="AF16" s="83"/>
    </row>
    <row r="17" spans="1:32" s="11" customFormat="1" ht="12.75">
      <c r="A17" s="237"/>
      <c r="B17" s="65" t="s">
        <v>19</v>
      </c>
      <c r="C17" s="170"/>
      <c r="D17" s="216" t="s">
        <v>277</v>
      </c>
      <c r="E17" s="217"/>
      <c r="F17" s="217"/>
      <c r="G17" s="217"/>
      <c r="H17" s="217"/>
      <c r="I17" s="217"/>
      <c r="J17" s="217"/>
      <c r="K17" s="217"/>
      <c r="L17" s="217"/>
      <c r="M17" s="218"/>
      <c r="N17" s="78"/>
      <c r="O17" s="78"/>
      <c r="P17" s="78"/>
      <c r="Q17" s="78"/>
      <c r="R17" s="78"/>
      <c r="S17" s="78"/>
      <c r="T17" s="78"/>
      <c r="U17" s="78"/>
      <c r="V17" s="78"/>
      <c r="W17" s="78"/>
      <c r="X17" s="78"/>
      <c r="Y17" s="78"/>
      <c r="Z17" s="78"/>
      <c r="AA17" s="78"/>
      <c r="AB17" s="78"/>
      <c r="AC17" s="78" t="s">
        <v>254</v>
      </c>
      <c r="AD17" s="78"/>
      <c r="AE17" s="78"/>
      <c r="AF17" s="83"/>
    </row>
    <row r="18" spans="1:32" s="11" customFormat="1" ht="25.5">
      <c r="A18" s="237"/>
      <c r="B18" s="74" t="s">
        <v>114</v>
      </c>
      <c r="C18" s="173" t="s">
        <v>131</v>
      </c>
      <c r="D18" s="222"/>
      <c r="E18" s="223"/>
      <c r="F18" s="223"/>
      <c r="G18" s="223"/>
      <c r="H18" s="223"/>
      <c r="I18" s="223"/>
      <c r="J18" s="223"/>
      <c r="K18" s="223"/>
      <c r="L18" s="223"/>
      <c r="M18" s="224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83"/>
      <c r="AE18" s="83"/>
      <c r="AF18" s="83"/>
    </row>
    <row r="19" spans="1:32" s="11" customFormat="1" ht="12.75">
      <c r="A19" s="238"/>
      <c r="B19" s="64" t="s">
        <v>100</v>
      </c>
      <c r="C19" s="173" t="s">
        <v>39</v>
      </c>
      <c r="D19" s="225" t="s">
        <v>294</v>
      </c>
      <c r="E19" s="226"/>
      <c r="F19" s="226"/>
      <c r="G19" s="226"/>
      <c r="H19" s="226"/>
      <c r="I19" s="226"/>
      <c r="J19" s="226"/>
      <c r="K19" s="226"/>
      <c r="L19" s="226"/>
      <c r="M19" s="227"/>
      <c r="N19" s="83"/>
      <c r="O19" s="83"/>
      <c r="P19" s="83"/>
      <c r="Q19" s="83"/>
      <c r="R19" s="83"/>
      <c r="S19" s="83"/>
      <c r="T19" s="83"/>
      <c r="U19" s="83"/>
      <c r="V19" s="83"/>
      <c r="W19" s="83"/>
      <c r="X19" s="83"/>
      <c r="Y19" s="83"/>
      <c r="Z19" s="83"/>
      <c r="AA19" s="83"/>
      <c r="AB19" s="83"/>
      <c r="AC19" s="83"/>
      <c r="AD19" s="83"/>
      <c r="AE19" s="83"/>
      <c r="AF19" s="83"/>
    </row>
    <row r="20" spans="1:32" s="11" customFormat="1" ht="26.25" thickBot="1">
      <c r="A20" s="239"/>
      <c r="B20" s="66" t="s">
        <v>99</v>
      </c>
      <c r="C20" s="174" t="s">
        <v>96</v>
      </c>
      <c r="D20" s="205" t="s">
        <v>278</v>
      </c>
      <c r="E20" s="206"/>
      <c r="F20" s="206"/>
      <c r="G20" s="206"/>
      <c r="H20" s="206"/>
      <c r="I20" s="206"/>
      <c r="J20" s="206"/>
      <c r="K20" s="206"/>
      <c r="L20" s="206"/>
      <c r="M20" s="207"/>
      <c r="N20" s="83"/>
      <c r="O20" s="83"/>
      <c r="P20" s="83"/>
      <c r="Q20" s="83"/>
      <c r="R20" s="83"/>
      <c r="S20" s="83"/>
      <c r="T20" s="83"/>
      <c r="U20" s="83"/>
      <c r="V20" s="83"/>
      <c r="W20" s="83"/>
      <c r="X20" s="83"/>
      <c r="Y20" s="83"/>
      <c r="Z20" s="83"/>
      <c r="AA20" s="83"/>
      <c r="AB20" s="83"/>
      <c r="AC20" s="83"/>
      <c r="AD20" s="83"/>
      <c r="AE20" s="83"/>
      <c r="AF20" s="83"/>
    </row>
    <row r="21" spans="1:32" s="11" customFormat="1" ht="13.5" thickBot="1">
      <c r="A21" s="10"/>
      <c r="C21" s="52"/>
      <c r="D21" s="50"/>
      <c r="E21" s="50"/>
      <c r="F21" s="50"/>
      <c r="G21" s="51"/>
      <c r="H21" s="51"/>
      <c r="I21" s="51"/>
      <c r="J21" s="51"/>
      <c r="K21" s="51"/>
      <c r="L21" s="51"/>
      <c r="M21" s="51"/>
      <c r="N21" s="83"/>
      <c r="O21" s="83"/>
      <c r="P21" s="83"/>
      <c r="Q21" s="83"/>
      <c r="R21" s="83"/>
      <c r="S21" s="83"/>
      <c r="T21" s="83"/>
      <c r="U21" s="83"/>
      <c r="V21" s="83"/>
      <c r="W21" s="83"/>
      <c r="X21" s="83"/>
      <c r="Y21" s="83"/>
      <c r="Z21" s="83"/>
      <c r="AA21" s="83"/>
      <c r="AB21" s="83"/>
      <c r="AC21" s="83"/>
      <c r="AD21" s="83"/>
      <c r="AE21" s="83"/>
      <c r="AF21" s="83"/>
    </row>
    <row r="22" spans="1:32" s="11" customFormat="1" ht="13.5" thickBot="1">
      <c r="A22" s="240" t="s">
        <v>33</v>
      </c>
      <c r="B22" s="241"/>
      <c r="C22" s="242"/>
      <c r="D22" s="243" t="s">
        <v>13</v>
      </c>
      <c r="E22" s="244"/>
      <c r="F22" s="244"/>
      <c r="G22" s="244"/>
      <c r="H22" s="245"/>
      <c r="I22" s="246" t="s">
        <v>17</v>
      </c>
      <c r="J22" s="247"/>
      <c r="K22" s="247"/>
      <c r="L22" s="247"/>
      <c r="M22" s="248"/>
      <c r="N22" s="83"/>
      <c r="O22" s="83"/>
      <c r="P22" s="83"/>
      <c r="Q22" s="83"/>
      <c r="R22" s="83"/>
      <c r="S22" s="83"/>
      <c r="T22" s="83"/>
      <c r="U22" s="83"/>
      <c r="V22" s="83"/>
      <c r="W22" s="83"/>
      <c r="X22" s="83"/>
      <c r="Y22" s="83"/>
      <c r="Z22" s="83"/>
      <c r="AA22" s="83"/>
      <c r="AB22" s="83"/>
      <c r="AC22" s="83"/>
      <c r="AD22" s="83"/>
      <c r="AE22" s="83"/>
      <c r="AF22" s="83"/>
    </row>
    <row r="23" spans="1:32" s="11" customFormat="1" ht="13.5" thickBot="1">
      <c r="A23" s="79"/>
      <c r="B23" s="84"/>
      <c r="C23" s="80"/>
      <c r="D23" s="211" t="s">
        <v>40</v>
      </c>
      <c r="E23" s="212"/>
      <c r="F23" s="212"/>
      <c r="G23" s="212"/>
      <c r="H23" s="213"/>
      <c r="I23" s="211" t="s">
        <v>40</v>
      </c>
      <c r="J23" s="212"/>
      <c r="K23" s="212"/>
      <c r="L23" s="212"/>
      <c r="M23" s="213"/>
      <c r="N23" s="83"/>
      <c r="O23" s="83"/>
      <c r="P23" s="83"/>
      <c r="Q23" s="123"/>
      <c r="R23" s="83"/>
      <c r="S23" s="83"/>
      <c r="T23" s="83"/>
      <c r="U23" s="83"/>
      <c r="V23" s="83"/>
      <c r="W23" s="83"/>
      <c r="X23" s="83"/>
      <c r="Y23" s="83"/>
      <c r="Z23" s="83"/>
      <c r="AA23" s="83"/>
      <c r="AB23" s="83"/>
      <c r="AC23" s="83"/>
      <c r="AD23" s="83"/>
      <c r="AE23" s="83"/>
      <c r="AF23" s="83"/>
    </row>
    <row r="24" spans="1:32" s="11" customFormat="1" ht="13.5" thickBot="1">
      <c r="A24" s="45" t="s">
        <v>68</v>
      </c>
      <c r="B24" s="47"/>
      <c r="C24" s="81"/>
      <c r="D24" s="75" t="s">
        <v>18</v>
      </c>
      <c r="E24" s="76" t="s">
        <v>14</v>
      </c>
      <c r="F24" s="76" t="s">
        <v>15</v>
      </c>
      <c r="G24" s="76" t="s">
        <v>16</v>
      </c>
      <c r="H24" s="13" t="s">
        <v>117</v>
      </c>
      <c r="I24" s="75" t="s">
        <v>18</v>
      </c>
      <c r="J24" s="76" t="s">
        <v>14</v>
      </c>
      <c r="K24" s="76" t="s">
        <v>15</v>
      </c>
      <c r="L24" s="76" t="s">
        <v>16</v>
      </c>
      <c r="M24" s="13" t="s">
        <v>117</v>
      </c>
      <c r="N24" s="83"/>
      <c r="O24" s="83"/>
      <c r="P24" s="83"/>
      <c r="Q24" s="83"/>
      <c r="R24" s="83"/>
      <c r="S24" s="83"/>
      <c r="T24" s="83"/>
      <c r="U24" s="83"/>
      <c r="V24" s="83"/>
      <c r="W24" s="83"/>
      <c r="X24" s="83"/>
      <c r="Y24" s="83"/>
      <c r="Z24" s="83"/>
      <c r="AA24" s="83"/>
      <c r="AB24" s="83"/>
      <c r="AC24" s="83"/>
      <c r="AD24" s="83"/>
      <c r="AE24" s="83"/>
      <c r="AF24" s="83"/>
    </row>
    <row r="25" spans="1:32" s="11" customFormat="1" ht="12.75">
      <c r="A25" s="60" t="s">
        <v>94</v>
      </c>
      <c r="B25" s="47"/>
      <c r="C25" s="185" t="s">
        <v>69</v>
      </c>
      <c r="D25" s="41"/>
      <c r="E25" s="42" t="s">
        <v>279</v>
      </c>
      <c r="F25" s="42"/>
      <c r="G25" s="42" t="s">
        <v>280</v>
      </c>
      <c r="H25" s="43"/>
      <c r="I25" s="41"/>
      <c r="J25" s="42" t="s">
        <v>280</v>
      </c>
      <c r="K25" s="42"/>
      <c r="L25" s="42" t="s">
        <v>281</v>
      </c>
      <c r="M25" s="44"/>
      <c r="N25" s="83"/>
      <c r="O25" s="83"/>
      <c r="P25" s="83"/>
      <c r="Q25" s="83"/>
      <c r="R25" s="83"/>
      <c r="S25" s="83"/>
      <c r="T25" s="83"/>
      <c r="U25" s="83"/>
      <c r="V25" s="83"/>
      <c r="W25" s="83"/>
      <c r="X25" s="83"/>
      <c r="Y25" s="83"/>
      <c r="Z25" s="83"/>
      <c r="AA25" s="83"/>
      <c r="AB25" s="83"/>
      <c r="AC25" s="83"/>
      <c r="AD25" s="83"/>
      <c r="AE25" s="83"/>
      <c r="AF25" s="83"/>
    </row>
    <row r="26" spans="1:32" s="11" customFormat="1" ht="13.5" thickBot="1">
      <c r="A26" s="46" t="s">
        <v>67</v>
      </c>
      <c r="B26" s="47"/>
      <c r="C26" s="181" t="s">
        <v>112</v>
      </c>
      <c r="D26" s="186"/>
      <c r="E26" s="187" t="s">
        <v>130</v>
      </c>
      <c r="F26" s="187"/>
      <c r="G26" s="187" t="s">
        <v>130</v>
      </c>
      <c r="H26" s="188"/>
      <c r="I26" s="186"/>
      <c r="J26" s="187" t="s">
        <v>130</v>
      </c>
      <c r="K26" s="187"/>
      <c r="L26" s="187" t="s">
        <v>130</v>
      </c>
      <c r="M26" s="188"/>
      <c r="N26" s="83"/>
      <c r="O26" s="83"/>
      <c r="P26" s="83"/>
      <c r="Q26" s="83"/>
      <c r="R26" s="83"/>
      <c r="S26" s="83"/>
      <c r="T26" s="83"/>
      <c r="U26" s="83"/>
      <c r="V26" s="83"/>
      <c r="W26" s="83"/>
      <c r="X26" s="83"/>
      <c r="Y26" s="83"/>
      <c r="Z26" s="83"/>
      <c r="AA26" s="83"/>
      <c r="AB26" s="83"/>
      <c r="AC26" s="83"/>
      <c r="AD26" s="83"/>
      <c r="AE26" s="83"/>
      <c r="AF26" s="83"/>
    </row>
    <row r="27" spans="1:32" s="11" customFormat="1" ht="12.75">
      <c r="A27" s="214" t="s">
        <v>92</v>
      </c>
      <c r="B27" s="215"/>
      <c r="C27" s="59" t="s">
        <v>70</v>
      </c>
      <c r="D27" s="182"/>
      <c r="E27" s="183" t="s">
        <v>282</v>
      </c>
      <c r="F27" s="183"/>
      <c r="G27" s="183" t="s">
        <v>283</v>
      </c>
      <c r="H27" s="184"/>
      <c r="I27" s="182"/>
      <c r="J27" s="183" t="s">
        <v>283</v>
      </c>
      <c r="K27" s="183"/>
      <c r="L27" s="183" t="s">
        <v>283</v>
      </c>
      <c r="M27" s="184"/>
      <c r="N27" s="83"/>
      <c r="O27" s="83"/>
      <c r="P27" s="83"/>
      <c r="Q27" s="83"/>
      <c r="R27" s="83"/>
      <c r="S27" s="83"/>
      <c r="T27" s="83"/>
      <c r="U27" s="83"/>
      <c r="V27" s="83"/>
      <c r="W27" s="83"/>
      <c r="X27" s="83"/>
      <c r="Y27" s="83"/>
      <c r="Z27" s="83"/>
      <c r="AA27" s="83"/>
      <c r="AB27" s="83"/>
      <c r="AC27" s="83"/>
      <c r="AD27" s="83"/>
      <c r="AE27" s="83"/>
      <c r="AF27" s="83"/>
    </row>
    <row r="28" spans="1:32" s="11" customFormat="1" ht="12.75">
      <c r="A28" s="199" t="s">
        <v>91</v>
      </c>
      <c r="B28" s="200"/>
      <c r="C28" s="56" t="s">
        <v>106</v>
      </c>
      <c r="D28" s="57"/>
      <c r="E28" s="58" t="s">
        <v>131</v>
      </c>
      <c r="F28" s="58"/>
      <c r="G28" s="58" t="s">
        <v>131</v>
      </c>
      <c r="H28" s="2"/>
      <c r="I28" s="57"/>
      <c r="J28" s="58" t="s">
        <v>131</v>
      </c>
      <c r="K28" s="58"/>
      <c r="L28" s="58" t="s">
        <v>131</v>
      </c>
      <c r="M28" s="2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83"/>
      <c r="AD28" s="83"/>
      <c r="AE28" s="83"/>
      <c r="AF28" s="83"/>
    </row>
    <row r="29" spans="1:13" s="11" customFormat="1" ht="12.75" customHeight="1">
      <c r="A29" s="199" t="s">
        <v>93</v>
      </c>
      <c r="B29" s="200"/>
      <c r="C29" s="88"/>
      <c r="D29" s="219" t="s">
        <v>41</v>
      </c>
      <c r="E29" s="220"/>
      <c r="F29" s="220"/>
      <c r="G29" s="220"/>
      <c r="H29" s="221"/>
      <c r="I29" s="219" t="s">
        <v>41</v>
      </c>
      <c r="J29" s="220"/>
      <c r="K29" s="220"/>
      <c r="L29" s="220"/>
      <c r="M29" s="221"/>
    </row>
    <row r="30" spans="1:13" s="11" customFormat="1" ht="13.5" thickBot="1">
      <c r="A30" s="201" t="s">
        <v>149</v>
      </c>
      <c r="B30" s="202"/>
      <c r="C30" s="88"/>
      <c r="D30" s="14" t="s">
        <v>18</v>
      </c>
      <c r="E30" s="12" t="s">
        <v>14</v>
      </c>
      <c r="F30" s="12" t="s">
        <v>15</v>
      </c>
      <c r="G30" s="12" t="s">
        <v>16</v>
      </c>
      <c r="H30" s="13" t="s">
        <v>43</v>
      </c>
      <c r="I30" s="14" t="s">
        <v>18</v>
      </c>
      <c r="J30" s="12" t="s">
        <v>14</v>
      </c>
      <c r="K30" s="12" t="s">
        <v>15</v>
      </c>
      <c r="L30" s="12" t="s">
        <v>16</v>
      </c>
      <c r="M30" s="13" t="s">
        <v>43</v>
      </c>
    </row>
    <row r="31" spans="1:13" s="11" customFormat="1" ht="12.75">
      <c r="A31" s="203" t="s">
        <v>113</v>
      </c>
      <c r="B31" s="204"/>
      <c r="C31" s="185" t="s">
        <v>69</v>
      </c>
      <c r="D31" s="41"/>
      <c r="E31" s="42"/>
      <c r="F31" s="42"/>
      <c r="G31" s="42"/>
      <c r="H31" s="43"/>
      <c r="I31" s="41"/>
      <c r="J31" s="42"/>
      <c r="K31" s="42"/>
      <c r="L31" s="42"/>
      <c r="M31" s="43"/>
    </row>
    <row r="32" spans="1:13" s="11" customFormat="1" ht="13.5" thickBot="1">
      <c r="A32" s="201"/>
      <c r="B32" s="202"/>
      <c r="C32" s="181" t="s">
        <v>112</v>
      </c>
      <c r="D32" s="186"/>
      <c r="E32" s="187"/>
      <c r="F32" s="187"/>
      <c r="G32" s="187"/>
      <c r="H32" s="188"/>
      <c r="I32" s="186"/>
      <c r="J32" s="187"/>
      <c r="K32" s="187"/>
      <c r="L32" s="187"/>
      <c r="M32" s="188"/>
    </row>
    <row r="33" spans="1:13" s="11" customFormat="1" ht="12.75">
      <c r="A33" s="199" t="s">
        <v>65</v>
      </c>
      <c r="B33" s="200"/>
      <c r="C33" s="59" t="s">
        <v>70</v>
      </c>
      <c r="D33" s="182"/>
      <c r="E33" s="183"/>
      <c r="F33" s="183"/>
      <c r="G33" s="183"/>
      <c r="H33" s="184"/>
      <c r="I33" s="182"/>
      <c r="J33" s="183"/>
      <c r="K33" s="183"/>
      <c r="L33" s="183"/>
      <c r="M33" s="184"/>
    </row>
    <row r="34" spans="1:13" s="11" customFormat="1" ht="13.5" thickBot="1">
      <c r="A34" s="199" t="s">
        <v>32</v>
      </c>
      <c r="B34" s="200"/>
      <c r="C34" s="175" t="s">
        <v>106</v>
      </c>
      <c r="D34" s="167"/>
      <c r="E34" s="168"/>
      <c r="F34" s="168"/>
      <c r="G34" s="168"/>
      <c r="H34" s="169"/>
      <c r="I34" s="167"/>
      <c r="J34" s="168"/>
      <c r="K34" s="168"/>
      <c r="L34" s="168"/>
      <c r="M34" s="169"/>
    </row>
    <row r="35" spans="1:13" s="11" customFormat="1" ht="12.75">
      <c r="A35" s="10"/>
      <c r="D35" s="1"/>
      <c r="E35" s="1"/>
      <c r="F35" s="1"/>
      <c r="G35" s="1"/>
      <c r="H35" s="1"/>
      <c r="I35" s="1"/>
      <c r="J35" s="1"/>
      <c r="K35" s="1"/>
      <c r="L35" s="1"/>
      <c r="M35" s="1"/>
    </row>
    <row r="36" spans="1:13" s="11" customFormat="1" ht="12.75">
      <c r="A36" s="15"/>
      <c r="B36" s="62" t="s">
        <v>34</v>
      </c>
      <c r="C36" s="272" t="s">
        <v>66</v>
      </c>
      <c r="D36" s="273"/>
      <c r="E36" s="273"/>
      <c r="F36" s="274"/>
      <c r="G36" s="272" t="s">
        <v>246</v>
      </c>
      <c r="H36" s="273"/>
      <c r="I36" s="273"/>
      <c r="J36" s="273"/>
      <c r="K36" s="273"/>
      <c r="L36" s="273"/>
      <c r="M36" s="274"/>
    </row>
    <row r="37" spans="1:13" s="11" customFormat="1" ht="12.75" customHeight="1">
      <c r="A37" s="16" t="s">
        <v>35</v>
      </c>
      <c r="B37" s="3" t="s">
        <v>3</v>
      </c>
      <c r="C37" s="269" t="s">
        <v>72</v>
      </c>
      <c r="D37" s="270"/>
      <c r="E37" s="270"/>
      <c r="F37" s="271"/>
      <c r="G37" s="269" t="s">
        <v>284</v>
      </c>
      <c r="H37" s="270"/>
      <c r="I37" s="270"/>
      <c r="J37" s="270"/>
      <c r="K37" s="270"/>
      <c r="L37" s="270"/>
      <c r="M37" s="271"/>
    </row>
    <row r="38" spans="1:13" s="11" customFormat="1" ht="12.75" customHeight="1">
      <c r="A38" s="16" t="s">
        <v>35</v>
      </c>
      <c r="B38" s="3" t="s">
        <v>3</v>
      </c>
      <c r="C38" s="269" t="s">
        <v>6</v>
      </c>
      <c r="D38" s="270"/>
      <c r="E38" s="270"/>
      <c r="F38" s="271"/>
      <c r="G38" s="269" t="s">
        <v>285</v>
      </c>
      <c r="H38" s="270"/>
      <c r="I38" s="270"/>
      <c r="J38" s="270"/>
      <c r="K38" s="270"/>
      <c r="L38" s="270"/>
      <c r="M38" s="271"/>
    </row>
    <row r="39" spans="1:13" s="11" customFormat="1" ht="12.75" customHeight="1">
      <c r="A39" s="16" t="s">
        <v>35</v>
      </c>
      <c r="B39" s="3" t="s">
        <v>3</v>
      </c>
      <c r="C39" s="269" t="s">
        <v>107</v>
      </c>
      <c r="D39" s="270"/>
      <c r="E39" s="270"/>
      <c r="F39" s="271"/>
      <c r="G39" s="269" t="s">
        <v>286</v>
      </c>
      <c r="H39" s="270"/>
      <c r="I39" s="270"/>
      <c r="J39" s="270"/>
      <c r="K39" s="270"/>
      <c r="L39" s="270"/>
      <c r="M39" s="271"/>
    </row>
    <row r="40" spans="1:13" s="11" customFormat="1" ht="12.75" customHeight="1">
      <c r="A40" s="16" t="s">
        <v>35</v>
      </c>
      <c r="B40" s="3" t="s">
        <v>3</v>
      </c>
      <c r="C40" s="269" t="s">
        <v>287</v>
      </c>
      <c r="D40" s="270"/>
      <c r="E40" s="270"/>
      <c r="F40" s="271"/>
      <c r="G40" s="269" t="s">
        <v>288</v>
      </c>
      <c r="H40" s="270"/>
      <c r="I40" s="270"/>
      <c r="J40" s="270"/>
      <c r="K40" s="270"/>
      <c r="L40" s="270"/>
      <c r="M40" s="271"/>
    </row>
    <row r="41" spans="1:13" s="11" customFormat="1" ht="12.75" customHeight="1">
      <c r="A41" s="16" t="s">
        <v>35</v>
      </c>
      <c r="B41" s="3" t="s">
        <v>3</v>
      </c>
      <c r="C41" s="269" t="s">
        <v>123</v>
      </c>
      <c r="D41" s="270"/>
      <c r="E41" s="270"/>
      <c r="F41" s="271"/>
      <c r="G41" s="269" t="s">
        <v>289</v>
      </c>
      <c r="H41" s="270"/>
      <c r="I41" s="270"/>
      <c r="J41" s="270"/>
      <c r="K41" s="270"/>
      <c r="L41" s="270"/>
      <c r="M41" s="271"/>
    </row>
    <row r="42" spans="1:13" s="11" customFormat="1" ht="12.75" customHeight="1">
      <c r="A42" s="16" t="s">
        <v>35</v>
      </c>
      <c r="B42" s="3" t="s">
        <v>227</v>
      </c>
      <c r="C42" s="269" t="s">
        <v>61</v>
      </c>
      <c r="D42" s="270"/>
      <c r="E42" s="270"/>
      <c r="F42" s="271"/>
      <c r="G42" s="269" t="s">
        <v>290</v>
      </c>
      <c r="H42" s="270"/>
      <c r="I42" s="270"/>
      <c r="J42" s="270"/>
      <c r="K42" s="270"/>
      <c r="L42" s="270"/>
      <c r="M42" s="271"/>
    </row>
    <row r="43" spans="1:13" s="11" customFormat="1" ht="12.75">
      <c r="A43" s="16" t="s">
        <v>35</v>
      </c>
      <c r="B43" s="3" t="s">
        <v>227</v>
      </c>
      <c r="C43" s="269" t="s">
        <v>31</v>
      </c>
      <c r="D43" s="270"/>
      <c r="E43" s="270"/>
      <c r="F43" s="271"/>
      <c r="G43" s="269" t="s">
        <v>291</v>
      </c>
      <c r="H43" s="270"/>
      <c r="I43" s="270"/>
      <c r="J43" s="270"/>
      <c r="K43" s="270"/>
      <c r="L43" s="270"/>
      <c r="M43" s="271"/>
    </row>
    <row r="44" spans="1:13" s="11" customFormat="1" ht="12.75">
      <c r="A44" s="16" t="s">
        <v>35</v>
      </c>
      <c r="B44" s="3"/>
      <c r="C44" s="269"/>
      <c r="D44" s="270"/>
      <c r="E44" s="270"/>
      <c r="F44" s="271"/>
      <c r="G44" s="269"/>
      <c r="H44" s="270"/>
      <c r="I44" s="270"/>
      <c r="J44" s="270"/>
      <c r="K44" s="270"/>
      <c r="L44" s="270"/>
      <c r="M44" s="271"/>
    </row>
    <row r="45" spans="1:13" s="11" customFormat="1" ht="12.75" customHeight="1">
      <c r="A45" s="16" t="s">
        <v>35</v>
      </c>
      <c r="B45" s="3"/>
      <c r="C45" s="269"/>
      <c r="D45" s="270"/>
      <c r="E45" s="270"/>
      <c r="F45" s="271"/>
      <c r="G45" s="269" t="s">
        <v>292</v>
      </c>
      <c r="H45" s="270"/>
      <c r="I45" s="270"/>
      <c r="J45" s="270"/>
      <c r="K45" s="270"/>
      <c r="L45" s="270"/>
      <c r="M45" s="271"/>
    </row>
    <row r="46" spans="1:13" s="11" customFormat="1" ht="12.75">
      <c r="A46" s="16" t="s">
        <v>35</v>
      </c>
      <c r="B46" s="3"/>
      <c r="C46" s="269"/>
      <c r="D46" s="270"/>
      <c r="E46" s="270"/>
      <c r="F46" s="271"/>
      <c r="G46" s="269"/>
      <c r="H46" s="270"/>
      <c r="I46" s="270"/>
      <c r="J46" s="270"/>
      <c r="K46" s="270"/>
      <c r="L46" s="270"/>
      <c r="M46" s="271"/>
    </row>
    <row r="47" spans="1:13" s="11" customFormat="1" ht="12.75">
      <c r="A47" s="16" t="s">
        <v>35</v>
      </c>
      <c r="B47" s="3"/>
      <c r="C47" s="269"/>
      <c r="D47" s="270"/>
      <c r="E47" s="270"/>
      <c r="F47" s="271"/>
      <c r="G47" s="269"/>
      <c r="H47" s="270"/>
      <c r="I47" s="270"/>
      <c r="J47" s="270"/>
      <c r="K47" s="270"/>
      <c r="L47" s="270"/>
      <c r="M47" s="271"/>
    </row>
    <row r="48" spans="1:13" s="11" customFormat="1" ht="12.75">
      <c r="A48" s="16" t="s">
        <v>35</v>
      </c>
      <c r="B48" s="3" t="s">
        <v>214</v>
      </c>
      <c r="C48" s="269"/>
      <c r="D48" s="270"/>
      <c r="E48" s="270"/>
      <c r="F48" s="271"/>
      <c r="G48" s="269"/>
      <c r="H48" s="270"/>
      <c r="I48" s="270"/>
      <c r="J48" s="270"/>
      <c r="K48" s="270"/>
      <c r="L48" s="270"/>
      <c r="M48" s="271"/>
    </row>
    <row r="49" spans="1:13" s="11" customFormat="1" ht="35.25" customHeight="1" thickBot="1">
      <c r="A49" s="17" t="s">
        <v>42</v>
      </c>
      <c r="B49" s="266" t="s">
        <v>295</v>
      </c>
      <c r="C49" s="267"/>
      <c r="D49" s="267"/>
      <c r="E49" s="267"/>
      <c r="F49" s="267"/>
      <c r="G49" s="267"/>
      <c r="H49" s="267"/>
      <c r="I49" s="267"/>
      <c r="J49" s="267"/>
      <c r="K49" s="267"/>
      <c r="L49" s="267"/>
      <c r="M49" s="268"/>
    </row>
    <row r="50" spans="1:8" s="11" customFormat="1" ht="13.5" thickBot="1">
      <c r="A50" s="10"/>
      <c r="E50" s="18"/>
      <c r="F50" s="18"/>
      <c r="G50" s="18"/>
      <c r="H50" s="18"/>
    </row>
    <row r="51" spans="1:7" s="11" customFormat="1" ht="15.75">
      <c r="A51" s="19" t="s">
        <v>36</v>
      </c>
      <c r="B51" s="20"/>
      <c r="D51" s="21" t="s">
        <v>30</v>
      </c>
      <c r="E51" s="22"/>
      <c r="F51" s="22"/>
      <c r="G51" s="23"/>
    </row>
    <row r="52" spans="1:8" s="11" customFormat="1" ht="12.75">
      <c r="A52" s="137" t="s">
        <v>214</v>
      </c>
      <c r="B52" s="25">
        <f aca="true" t="shared" si="0" ref="B52:B58">COUNTIF(B$37:B$48,X2)</f>
        <v>1</v>
      </c>
      <c r="D52" s="28" t="s">
        <v>38</v>
      </c>
      <c r="E52" s="26" t="s">
        <v>27</v>
      </c>
      <c r="F52" s="26" t="s">
        <v>28</v>
      </c>
      <c r="G52" s="27" t="s">
        <v>29</v>
      </c>
      <c r="H52" s="61"/>
    </row>
    <row r="53" spans="1:7" s="11" customFormat="1" ht="15.75">
      <c r="A53" s="136" t="s">
        <v>229</v>
      </c>
      <c r="B53" s="25">
        <f t="shared" si="0"/>
        <v>0</v>
      </c>
      <c r="C53" s="116"/>
      <c r="D53" s="28" t="s">
        <v>76</v>
      </c>
      <c r="E53" s="29">
        <f>COUNTIF(D28:M28,"=Yes")+COUNTIF(D34:M34,"=Yes")</f>
        <v>0</v>
      </c>
      <c r="F53" s="30">
        <f>COUNTIF(D28:M28,"=No")+COUNTIF(D34:M34,"=No")</f>
        <v>4</v>
      </c>
      <c r="G53" s="31">
        <f>E53/(F53+E53)</f>
        <v>0</v>
      </c>
    </row>
    <row r="54" spans="1:7" s="11" customFormat="1" ht="15.75">
      <c r="A54" s="24" t="s">
        <v>241</v>
      </c>
      <c r="B54" s="25">
        <f t="shared" si="0"/>
        <v>0</v>
      </c>
      <c r="D54" s="28" t="s">
        <v>37</v>
      </c>
      <c r="E54" s="32"/>
      <c r="F54" s="32"/>
      <c r="G54" s="33">
        <f>COUNTIF(B52:B58,"&gt;0")</f>
        <v>3</v>
      </c>
    </row>
    <row r="55" spans="1:7" s="11" customFormat="1" ht="12.75" customHeight="1" thickBot="1">
      <c r="A55" s="24" t="s">
        <v>0</v>
      </c>
      <c r="B55" s="25">
        <f t="shared" si="0"/>
        <v>0</v>
      </c>
      <c r="D55" s="37" t="s">
        <v>77</v>
      </c>
      <c r="E55" s="38"/>
      <c r="F55" s="38"/>
      <c r="G55" s="39">
        <f>COUNTA(B37:B48)</f>
        <v>8</v>
      </c>
    </row>
    <row r="56" spans="1:10" s="11" customFormat="1" ht="12.75">
      <c r="A56" s="24" t="s">
        <v>3</v>
      </c>
      <c r="B56" s="25">
        <f t="shared" si="0"/>
        <v>5</v>
      </c>
      <c r="J56" s="34"/>
    </row>
    <row r="57" spans="1:10" s="11" customFormat="1" ht="12.75">
      <c r="A57" s="24" t="s">
        <v>227</v>
      </c>
      <c r="B57" s="25">
        <f t="shared" si="0"/>
        <v>2</v>
      </c>
      <c r="J57" s="34"/>
    </row>
    <row r="58" spans="1:2" s="11" customFormat="1" ht="13.5" thickBot="1">
      <c r="A58" s="35" t="s">
        <v>10</v>
      </c>
      <c r="B58" s="36">
        <f t="shared" si="0"/>
        <v>0</v>
      </c>
    </row>
    <row r="59" spans="1:11" s="54" customFormat="1" ht="12.75">
      <c r="A59" s="164"/>
      <c r="B59" s="165"/>
      <c r="C59" s="53"/>
      <c r="D59" s="53"/>
      <c r="E59" s="53"/>
      <c r="F59" s="53"/>
      <c r="G59" s="53"/>
      <c r="H59" s="53"/>
      <c r="I59" s="53"/>
      <c r="J59" s="53"/>
      <c r="K59" s="53"/>
    </row>
    <row r="60" spans="1:29" s="40" customFormat="1" ht="14.25" customHeight="1">
      <c r="A60" s="166"/>
      <c r="B60" s="77"/>
      <c r="C60" s="77"/>
      <c r="D60" s="77"/>
      <c r="E60" s="77"/>
      <c r="F60" s="77"/>
      <c r="G60" s="77"/>
      <c r="H60" s="77"/>
      <c r="I60" s="77"/>
      <c r="J60" s="77"/>
      <c r="K60" s="77"/>
      <c r="L60" s="77"/>
      <c r="M60" s="77"/>
      <c r="N60" s="53"/>
      <c r="O60" s="53"/>
      <c r="P60" s="53"/>
      <c r="Q60" s="53"/>
      <c r="R60" s="53"/>
      <c r="S60" s="53"/>
      <c r="T60" s="53"/>
      <c r="U60" s="53"/>
      <c r="V60" s="53"/>
      <c r="W60" s="53"/>
      <c r="X60" s="53"/>
      <c r="Y60" s="53"/>
      <c r="Z60" s="53"/>
      <c r="AA60" s="53"/>
      <c r="AB60" s="53"/>
      <c r="AC60" s="53"/>
    </row>
    <row r="61" spans="1:15" ht="12.75">
      <c r="A61" s="118"/>
      <c r="B61" s="120"/>
      <c r="C61" s="83"/>
      <c r="D61" s="83"/>
      <c r="E61" s="83"/>
      <c r="F61" s="83"/>
      <c r="G61" s="83"/>
      <c r="H61" s="83"/>
      <c r="I61" s="83"/>
      <c r="J61" s="83"/>
      <c r="K61" s="83"/>
      <c r="L61" s="78"/>
      <c r="M61" s="78"/>
      <c r="N61" s="83"/>
      <c r="O61" s="83"/>
    </row>
    <row r="62" spans="1:15" ht="12.75">
      <c r="A62" s="118"/>
      <c r="B62" s="120"/>
      <c r="C62" s="83"/>
      <c r="D62" s="83"/>
      <c r="E62" s="83"/>
      <c r="F62" s="83"/>
      <c r="G62" s="83"/>
      <c r="H62" s="83"/>
      <c r="I62" s="83"/>
      <c r="J62" s="83"/>
      <c r="K62" s="83"/>
      <c r="L62" s="78"/>
      <c r="M62" s="78"/>
      <c r="N62" s="83"/>
      <c r="O62" s="83"/>
    </row>
    <row r="63" spans="1:15" ht="12.75">
      <c r="A63" s="118"/>
      <c r="B63" s="120"/>
      <c r="C63" s="83"/>
      <c r="D63" s="83"/>
      <c r="E63" s="83"/>
      <c r="F63" s="83"/>
      <c r="G63" s="83"/>
      <c r="H63" s="83"/>
      <c r="I63" s="83"/>
      <c r="J63" s="83"/>
      <c r="K63" s="83"/>
      <c r="L63" s="78"/>
      <c r="M63" s="78"/>
      <c r="N63" s="83"/>
      <c r="O63" s="83"/>
    </row>
    <row r="64" spans="1:15" ht="12.75">
      <c r="A64" s="122"/>
      <c r="B64" s="121"/>
      <c r="C64" s="83"/>
      <c r="D64" s="83"/>
      <c r="E64" s="83"/>
      <c r="F64" s="83"/>
      <c r="G64" s="83"/>
      <c r="H64" s="83"/>
      <c r="I64" s="83"/>
      <c r="J64" s="83"/>
      <c r="K64" s="83"/>
      <c r="L64" s="78"/>
      <c r="M64" s="78"/>
      <c r="N64" s="83"/>
      <c r="O64" s="83"/>
    </row>
    <row r="65" spans="1:15" ht="12.75">
      <c r="A65" s="118"/>
      <c r="B65" s="120"/>
      <c r="C65" s="83"/>
      <c r="D65" s="83"/>
      <c r="E65" s="83"/>
      <c r="F65" s="83"/>
      <c r="G65" s="83"/>
      <c r="H65" s="83"/>
      <c r="I65" s="83"/>
      <c r="J65" s="83"/>
      <c r="K65" s="83"/>
      <c r="L65" s="78"/>
      <c r="M65" s="78"/>
      <c r="N65" s="83"/>
      <c r="O65" s="83"/>
    </row>
    <row r="66" spans="1:15" ht="12.75">
      <c r="A66" s="118"/>
      <c r="B66" s="120"/>
      <c r="C66" s="83"/>
      <c r="D66" s="83"/>
      <c r="E66" s="83"/>
      <c r="F66" s="83"/>
      <c r="G66" s="83"/>
      <c r="H66" s="83"/>
      <c r="I66" s="83"/>
      <c r="J66" s="83"/>
      <c r="K66" s="83"/>
      <c r="L66" s="78"/>
      <c r="M66" s="78"/>
      <c r="N66" s="83"/>
      <c r="O66" s="83"/>
    </row>
    <row r="67" spans="1:15" ht="12.75">
      <c r="A67" s="118"/>
      <c r="B67" s="120"/>
      <c r="C67" s="83"/>
      <c r="D67" s="83"/>
      <c r="E67" s="83"/>
      <c r="F67" s="118"/>
      <c r="G67" s="83"/>
      <c r="H67" s="83"/>
      <c r="I67" s="83"/>
      <c r="J67" s="83"/>
      <c r="K67" s="83"/>
      <c r="L67" s="78"/>
      <c r="M67" s="78"/>
      <c r="N67" s="83"/>
      <c r="O67" s="83"/>
    </row>
    <row r="68" spans="1:15" ht="12.75">
      <c r="A68" s="118"/>
      <c r="B68" s="120"/>
      <c r="C68" s="83"/>
      <c r="D68" s="83"/>
      <c r="E68" s="83"/>
      <c r="F68" s="118"/>
      <c r="G68" s="83"/>
      <c r="H68" s="83"/>
      <c r="I68" s="83"/>
      <c r="J68" s="83"/>
      <c r="K68" s="83"/>
      <c r="L68" s="78"/>
      <c r="M68" s="78"/>
      <c r="N68" s="83"/>
      <c r="O68" s="83"/>
    </row>
    <row r="69" spans="1:15" ht="12.75" customHeight="1">
      <c r="A69" s="118"/>
      <c r="B69" s="120"/>
      <c r="C69" s="83"/>
      <c r="D69" s="83"/>
      <c r="E69" s="83"/>
      <c r="F69" s="118"/>
      <c r="G69" s="83"/>
      <c r="H69" s="83"/>
      <c r="I69" s="83"/>
      <c r="J69" s="83"/>
      <c r="K69" s="83"/>
      <c r="L69" s="78"/>
      <c r="M69" s="78"/>
      <c r="N69" s="83"/>
      <c r="O69" s="83"/>
    </row>
    <row r="70" spans="1:15" ht="12.75" customHeight="1">
      <c r="A70" s="118"/>
      <c r="B70" s="120"/>
      <c r="C70" s="83"/>
      <c r="D70" s="83"/>
      <c r="E70" s="83"/>
      <c r="F70" s="118"/>
      <c r="G70" s="83"/>
      <c r="H70" s="83"/>
      <c r="I70" s="83"/>
      <c r="J70" s="83"/>
      <c r="K70" s="83"/>
      <c r="L70" s="78"/>
      <c r="M70" s="78"/>
      <c r="N70" s="83"/>
      <c r="O70" s="83"/>
    </row>
    <row r="71" spans="1:15" ht="12.75">
      <c r="A71" s="118"/>
      <c r="B71" s="120"/>
      <c r="C71" s="83"/>
      <c r="D71" s="83"/>
      <c r="E71" s="83"/>
      <c r="F71" s="118"/>
      <c r="G71" s="83"/>
      <c r="H71" s="83"/>
      <c r="I71" s="83"/>
      <c r="J71" s="83"/>
      <c r="K71" s="83"/>
      <c r="L71" s="78"/>
      <c r="M71" s="78"/>
      <c r="N71" s="83"/>
      <c r="O71" s="83"/>
    </row>
    <row r="72" spans="1:15" ht="12.75">
      <c r="A72" s="118"/>
      <c r="B72" s="122"/>
      <c r="C72" s="83"/>
      <c r="D72" s="83"/>
      <c r="E72" s="83"/>
      <c r="F72" s="118"/>
      <c r="G72" s="83"/>
      <c r="H72" s="83"/>
      <c r="I72" s="83"/>
      <c r="J72" s="83"/>
      <c r="K72" s="83"/>
      <c r="L72" s="78"/>
      <c r="M72" s="78"/>
      <c r="N72" s="83"/>
      <c r="O72" s="83"/>
    </row>
    <row r="73" spans="1:15" ht="12.75">
      <c r="A73" s="122"/>
      <c r="B73" s="121"/>
      <c r="C73" s="83"/>
      <c r="D73" s="83"/>
      <c r="E73" s="83"/>
      <c r="F73" s="83"/>
      <c r="G73" s="83"/>
      <c r="H73" s="83"/>
      <c r="I73" s="83"/>
      <c r="J73" s="83"/>
      <c r="K73" s="83"/>
      <c r="L73" s="78"/>
      <c r="M73" s="78"/>
      <c r="N73" s="83"/>
      <c r="O73" s="83"/>
    </row>
    <row r="74" spans="1:15" ht="12.75">
      <c r="A74" s="122"/>
      <c r="B74" s="121"/>
      <c r="C74" s="83"/>
      <c r="D74" s="83"/>
      <c r="E74" s="83"/>
      <c r="F74" s="83"/>
      <c r="G74" s="83"/>
      <c r="H74" s="83"/>
      <c r="I74" s="83"/>
      <c r="J74" s="83"/>
      <c r="K74" s="83"/>
      <c r="L74" s="78"/>
      <c r="M74" s="78"/>
      <c r="N74" s="83"/>
      <c r="O74" s="83"/>
    </row>
    <row r="75" spans="1:15" ht="12.75">
      <c r="A75" s="122"/>
      <c r="B75" s="122"/>
      <c r="C75" s="83"/>
      <c r="D75" s="83"/>
      <c r="E75" s="83"/>
      <c r="F75" s="83"/>
      <c r="G75" s="83"/>
      <c r="H75" s="83"/>
      <c r="I75" s="83"/>
      <c r="J75" s="83"/>
      <c r="K75" s="83"/>
      <c r="L75" s="78"/>
      <c r="M75" s="78"/>
      <c r="N75" s="83"/>
      <c r="O75" s="83"/>
    </row>
    <row r="76" spans="1:15" ht="12.75">
      <c r="A76" s="122"/>
      <c r="B76" s="120"/>
      <c r="C76" s="83"/>
      <c r="D76" s="83"/>
      <c r="E76" s="83"/>
      <c r="F76" s="83"/>
      <c r="G76" s="83"/>
      <c r="H76" s="83"/>
      <c r="I76" s="83"/>
      <c r="J76" s="83"/>
      <c r="K76" s="83"/>
      <c r="L76" s="78"/>
      <c r="M76" s="78"/>
      <c r="N76" s="83"/>
      <c r="O76" s="83"/>
    </row>
    <row r="77" spans="1:15" ht="12.75" customHeight="1">
      <c r="A77" s="86"/>
      <c r="B77" s="120"/>
      <c r="C77" s="83"/>
      <c r="D77" s="83"/>
      <c r="E77" s="83"/>
      <c r="F77" s="83"/>
      <c r="G77" s="83"/>
      <c r="H77" s="83"/>
      <c r="I77" s="83"/>
      <c r="J77" s="83"/>
      <c r="K77" s="83"/>
      <c r="L77" s="78"/>
      <c r="M77" s="78"/>
      <c r="N77" s="83"/>
      <c r="O77" s="83"/>
    </row>
    <row r="78" spans="1:15" ht="12.75" customHeight="1">
      <c r="A78" s="86"/>
      <c r="B78" s="121"/>
      <c r="C78" s="83"/>
      <c r="D78" s="83"/>
      <c r="E78" s="83"/>
      <c r="F78" s="83"/>
      <c r="G78" s="83"/>
      <c r="H78" s="83"/>
      <c r="I78" s="83"/>
      <c r="J78" s="83"/>
      <c r="K78" s="83"/>
      <c r="L78" s="78"/>
      <c r="M78" s="78"/>
      <c r="N78" s="83"/>
      <c r="O78" s="83"/>
    </row>
    <row r="79" spans="1:15" ht="12.75">
      <c r="A79" s="122"/>
      <c r="B79" s="121"/>
      <c r="C79" s="83"/>
      <c r="D79" s="83"/>
      <c r="E79" s="83"/>
      <c r="F79" s="83"/>
      <c r="G79" s="83"/>
      <c r="H79" s="83"/>
      <c r="I79" s="83"/>
      <c r="J79" s="83"/>
      <c r="K79" s="83"/>
      <c r="L79" s="78"/>
      <c r="M79" s="78"/>
      <c r="N79" s="83"/>
      <c r="O79" s="83"/>
    </row>
    <row r="80" spans="1:15" ht="12.75">
      <c r="A80" s="122"/>
      <c r="B80" s="121"/>
      <c r="C80" s="83"/>
      <c r="D80" s="83"/>
      <c r="E80" s="83"/>
      <c r="F80" s="83"/>
      <c r="G80" s="83"/>
      <c r="H80" s="83"/>
      <c r="I80" s="83"/>
      <c r="J80" s="83"/>
      <c r="K80" s="83"/>
      <c r="L80" s="78"/>
      <c r="M80" s="78"/>
      <c r="N80" s="83"/>
      <c r="O80" s="83"/>
    </row>
    <row r="81" spans="1:15" ht="12.75">
      <c r="A81" s="122"/>
      <c r="B81" s="121"/>
      <c r="C81" s="83"/>
      <c r="D81" s="83"/>
      <c r="E81" s="83"/>
      <c r="F81" s="83"/>
      <c r="G81" s="83"/>
      <c r="H81" s="83"/>
      <c r="I81" s="83"/>
      <c r="J81" s="83"/>
      <c r="K81" s="83"/>
      <c r="L81" s="78"/>
      <c r="M81" s="78"/>
      <c r="N81" s="83"/>
      <c r="O81" s="83"/>
    </row>
    <row r="82" spans="1:15" ht="12.75">
      <c r="A82" s="122"/>
      <c r="B82" s="121"/>
      <c r="C82" s="83"/>
      <c r="D82" s="83"/>
      <c r="E82" s="83"/>
      <c r="F82" s="83"/>
      <c r="G82" s="83"/>
      <c r="H82" s="83"/>
      <c r="I82" s="83"/>
      <c r="J82" s="83"/>
      <c r="K82" s="83"/>
      <c r="L82" s="78"/>
      <c r="M82" s="78"/>
      <c r="N82" s="83"/>
      <c r="O82" s="83"/>
    </row>
    <row r="83" spans="1:15" ht="12.75">
      <c r="A83" s="122"/>
      <c r="B83" s="121"/>
      <c r="C83" s="83"/>
      <c r="D83" s="83"/>
      <c r="E83" s="83"/>
      <c r="F83" s="83"/>
      <c r="G83" s="83"/>
      <c r="H83" s="83"/>
      <c r="I83" s="83"/>
      <c r="J83" s="83"/>
      <c r="K83" s="83"/>
      <c r="L83" s="78"/>
      <c r="M83" s="78"/>
      <c r="N83" s="83"/>
      <c r="O83" s="83"/>
    </row>
    <row r="84" spans="1:15" ht="12.75">
      <c r="A84" s="122"/>
      <c r="B84" s="121"/>
      <c r="C84" s="83"/>
      <c r="D84" s="83"/>
      <c r="E84" s="83"/>
      <c r="F84" s="83"/>
      <c r="G84" s="83"/>
      <c r="H84" s="83"/>
      <c r="I84" s="83"/>
      <c r="J84" s="83"/>
      <c r="K84" s="83"/>
      <c r="L84" s="78"/>
      <c r="M84" s="78"/>
      <c r="N84" s="83"/>
      <c r="O84" s="83"/>
    </row>
    <row r="85" spans="1:15" ht="12.75">
      <c r="A85" s="122"/>
      <c r="B85" s="121"/>
      <c r="C85" s="83"/>
      <c r="D85" s="83"/>
      <c r="E85" s="83"/>
      <c r="F85" s="83"/>
      <c r="G85" s="83"/>
      <c r="H85" s="83"/>
      <c r="I85" s="83"/>
      <c r="J85" s="83"/>
      <c r="K85" s="83"/>
      <c r="L85" s="78"/>
      <c r="M85" s="78"/>
      <c r="N85" s="83"/>
      <c r="O85" s="83"/>
    </row>
    <row r="86" spans="1:15" ht="12.75">
      <c r="A86" s="122"/>
      <c r="B86" s="121"/>
      <c r="C86" s="83"/>
      <c r="D86" s="83"/>
      <c r="E86" s="83"/>
      <c r="F86" s="83"/>
      <c r="G86" s="83"/>
      <c r="H86" s="83"/>
      <c r="I86" s="83"/>
      <c r="J86" s="83"/>
      <c r="K86" s="83"/>
      <c r="L86" s="78"/>
      <c r="M86" s="78"/>
      <c r="N86" s="83"/>
      <c r="O86" s="83"/>
    </row>
    <row r="87" spans="1:15" ht="12.75">
      <c r="A87" s="122"/>
      <c r="B87" s="121"/>
      <c r="C87" s="83"/>
      <c r="D87" s="83"/>
      <c r="E87" s="83"/>
      <c r="F87" s="83"/>
      <c r="G87" s="83"/>
      <c r="H87" s="83"/>
      <c r="I87" s="83"/>
      <c r="J87" s="83"/>
      <c r="K87" s="83"/>
      <c r="L87" s="78"/>
      <c r="M87" s="78"/>
      <c r="N87" s="83"/>
      <c r="O87" s="83"/>
    </row>
    <row r="88" spans="1:15" ht="12.75">
      <c r="A88" s="122"/>
      <c r="B88" s="121"/>
      <c r="C88" s="83"/>
      <c r="D88" s="83"/>
      <c r="E88" s="83"/>
      <c r="F88" s="83"/>
      <c r="G88" s="83"/>
      <c r="H88" s="83"/>
      <c r="I88" s="83"/>
      <c r="J88" s="83"/>
      <c r="K88" s="83"/>
      <c r="L88" s="78"/>
      <c r="M88" s="78"/>
      <c r="N88" s="83"/>
      <c r="O88" s="83"/>
    </row>
    <row r="89" spans="1:15" ht="12.75">
      <c r="A89" s="122"/>
      <c r="B89" s="121"/>
      <c r="C89" s="83"/>
      <c r="D89" s="83"/>
      <c r="E89" s="83"/>
      <c r="F89" s="83"/>
      <c r="G89" s="83"/>
      <c r="H89" s="83"/>
      <c r="I89" s="83"/>
      <c r="J89" s="83"/>
      <c r="K89" s="83"/>
      <c r="L89" s="78"/>
      <c r="M89" s="78"/>
      <c r="N89" s="83"/>
      <c r="O89" s="83"/>
    </row>
    <row r="90" spans="1:15" ht="12.75">
      <c r="A90" s="122"/>
      <c r="B90" s="121"/>
      <c r="C90" s="83"/>
      <c r="D90" s="83"/>
      <c r="E90" s="83"/>
      <c r="F90" s="83"/>
      <c r="G90" s="83"/>
      <c r="H90" s="83"/>
      <c r="I90" s="83"/>
      <c r="J90" s="83"/>
      <c r="K90" s="83"/>
      <c r="L90" s="78"/>
      <c r="M90" s="78"/>
      <c r="N90" s="83"/>
      <c r="O90" s="83"/>
    </row>
    <row r="91" spans="1:15" ht="12.75" customHeight="1">
      <c r="A91" s="122"/>
      <c r="B91" s="121"/>
      <c r="C91" s="83"/>
      <c r="D91" s="83"/>
      <c r="E91" s="83"/>
      <c r="F91" s="83"/>
      <c r="G91" s="83"/>
      <c r="H91" s="83"/>
      <c r="I91" s="83"/>
      <c r="J91" s="83"/>
      <c r="K91" s="83"/>
      <c r="L91" s="78"/>
      <c r="M91" s="78"/>
      <c r="N91" s="83"/>
      <c r="O91" s="83"/>
    </row>
    <row r="92" spans="1:15" ht="12.75">
      <c r="A92" s="122"/>
      <c r="B92" s="121"/>
      <c r="C92" s="83"/>
      <c r="D92" s="83"/>
      <c r="E92" s="83"/>
      <c r="F92" s="83"/>
      <c r="G92" s="83"/>
      <c r="H92" s="83"/>
      <c r="I92" s="83"/>
      <c r="J92" s="83"/>
      <c r="K92" s="83"/>
      <c r="L92" s="78"/>
      <c r="M92" s="78"/>
      <c r="N92" s="83"/>
      <c r="O92" s="83"/>
    </row>
    <row r="93" spans="1:15" ht="12.75">
      <c r="A93" s="122"/>
      <c r="B93" s="121"/>
      <c r="C93" s="83"/>
      <c r="D93" s="83"/>
      <c r="E93" s="83"/>
      <c r="F93" s="83"/>
      <c r="G93" s="83"/>
      <c r="H93" s="83"/>
      <c r="I93" s="83"/>
      <c r="J93" s="83"/>
      <c r="K93" s="83"/>
      <c r="L93" s="78"/>
      <c r="M93" s="78"/>
      <c r="N93" s="83"/>
      <c r="O93" s="83"/>
    </row>
    <row r="94" spans="1:15" ht="12.75">
      <c r="A94" s="122"/>
      <c r="B94" s="121"/>
      <c r="C94" s="83"/>
      <c r="D94" s="83"/>
      <c r="E94" s="83"/>
      <c r="F94" s="83"/>
      <c r="G94" s="83"/>
      <c r="H94" s="83"/>
      <c r="I94" s="83"/>
      <c r="J94" s="83"/>
      <c r="K94" s="83"/>
      <c r="L94" s="78"/>
      <c r="M94" s="78"/>
      <c r="N94" s="83"/>
      <c r="O94" s="83"/>
    </row>
    <row r="95" spans="1:15" ht="12.75">
      <c r="A95" s="122"/>
      <c r="B95" s="121"/>
      <c r="C95" s="83"/>
      <c r="D95" s="83"/>
      <c r="E95" s="83"/>
      <c r="F95" s="83"/>
      <c r="G95" s="83"/>
      <c r="H95" s="83"/>
      <c r="I95" s="83"/>
      <c r="J95" s="83"/>
      <c r="K95" s="83"/>
      <c r="L95" s="78"/>
      <c r="M95" s="78"/>
      <c r="N95" s="83"/>
      <c r="O95" s="83"/>
    </row>
    <row r="96" spans="1:15" ht="12.75">
      <c r="A96" s="83"/>
      <c r="B96" s="83"/>
      <c r="C96" s="83"/>
      <c r="D96" s="83"/>
      <c r="E96" s="83"/>
      <c r="F96" s="83"/>
      <c r="G96" s="83"/>
      <c r="H96" s="83"/>
      <c r="I96" s="83"/>
      <c r="J96" s="83"/>
      <c r="K96" s="83"/>
      <c r="L96" s="78"/>
      <c r="M96" s="78"/>
      <c r="N96" s="83"/>
      <c r="O96" s="83"/>
    </row>
    <row r="97" spans="1:15" ht="12.75" customHeight="1">
      <c r="A97" s="83"/>
      <c r="B97" s="83"/>
      <c r="C97" s="83"/>
      <c r="D97" s="83"/>
      <c r="E97" s="83"/>
      <c r="F97" s="83"/>
      <c r="G97" s="83"/>
      <c r="H97" s="83"/>
      <c r="I97" s="83"/>
      <c r="J97" s="83"/>
      <c r="K97" s="83"/>
      <c r="L97" s="78"/>
      <c r="M97" s="78"/>
      <c r="N97" s="83"/>
      <c r="O97" s="83"/>
    </row>
    <row r="98" spans="1:15" ht="12.75" customHeight="1">
      <c r="A98" s="122"/>
      <c r="B98" s="121"/>
      <c r="C98" s="83"/>
      <c r="D98" s="83"/>
      <c r="E98" s="83"/>
      <c r="F98" s="83"/>
      <c r="G98" s="83"/>
      <c r="H98" s="83"/>
      <c r="I98" s="83"/>
      <c r="J98" s="83"/>
      <c r="K98" s="83"/>
      <c r="L98" s="78"/>
      <c r="M98" s="78"/>
      <c r="N98" s="83"/>
      <c r="O98" s="83"/>
    </row>
    <row r="99" spans="1:15" ht="12.75" customHeight="1">
      <c r="A99" s="122"/>
      <c r="B99" s="121"/>
      <c r="C99" s="83"/>
      <c r="D99" s="83"/>
      <c r="E99" s="83"/>
      <c r="F99" s="83"/>
      <c r="G99" s="83"/>
      <c r="H99" s="83"/>
      <c r="I99" s="83"/>
      <c r="J99" s="83"/>
      <c r="K99" s="83"/>
      <c r="L99" s="78"/>
      <c r="M99" s="78"/>
      <c r="N99" s="83"/>
      <c r="O99" s="83"/>
    </row>
    <row r="100" spans="1:15" ht="12.75">
      <c r="A100" s="122"/>
      <c r="B100" s="121"/>
      <c r="C100" s="83"/>
      <c r="D100" s="83"/>
      <c r="E100" s="83"/>
      <c r="F100" s="83"/>
      <c r="G100" s="83"/>
      <c r="H100" s="83"/>
      <c r="I100" s="83"/>
      <c r="J100" s="83"/>
      <c r="K100" s="83"/>
      <c r="L100" s="78"/>
      <c r="M100" s="78"/>
      <c r="N100" s="83"/>
      <c r="O100" s="83"/>
    </row>
    <row r="101" spans="1:15" ht="12.75">
      <c r="A101" s="122"/>
      <c r="B101" s="121"/>
      <c r="C101" s="83"/>
      <c r="D101" s="83"/>
      <c r="E101" s="83"/>
      <c r="F101" s="83"/>
      <c r="G101" s="83"/>
      <c r="H101" s="83"/>
      <c r="I101" s="83"/>
      <c r="J101" s="83"/>
      <c r="K101" s="83"/>
      <c r="L101" s="78"/>
      <c r="M101" s="78"/>
      <c r="N101" s="83"/>
      <c r="O101" s="83"/>
    </row>
    <row r="102" spans="1:15" ht="12.75">
      <c r="A102" s="122"/>
      <c r="B102" s="121"/>
      <c r="C102" s="83"/>
      <c r="D102" s="83"/>
      <c r="E102" s="83"/>
      <c r="F102" s="83"/>
      <c r="G102" s="83"/>
      <c r="H102" s="83"/>
      <c r="I102" s="83"/>
      <c r="J102" s="83"/>
      <c r="K102" s="83"/>
      <c r="L102" s="78"/>
      <c r="M102" s="78"/>
      <c r="N102" s="83"/>
      <c r="O102" s="83"/>
    </row>
    <row r="103" spans="1:15" ht="12.75">
      <c r="A103" s="122"/>
      <c r="B103" s="121"/>
      <c r="C103" s="83"/>
      <c r="D103" s="83"/>
      <c r="E103" s="83"/>
      <c r="F103" s="83"/>
      <c r="G103" s="83"/>
      <c r="H103" s="83"/>
      <c r="I103" s="83"/>
      <c r="J103" s="83"/>
      <c r="K103" s="83"/>
      <c r="L103" s="78"/>
      <c r="M103" s="78"/>
      <c r="N103" s="83"/>
      <c r="O103" s="83"/>
    </row>
    <row r="104" spans="1:15" ht="12.75">
      <c r="A104" s="122"/>
      <c r="B104" s="121"/>
      <c r="C104" s="83"/>
      <c r="D104" s="83"/>
      <c r="E104" s="83"/>
      <c r="F104" s="83"/>
      <c r="G104" s="83"/>
      <c r="H104" s="83"/>
      <c r="I104" s="83"/>
      <c r="J104" s="83"/>
      <c r="K104" s="83"/>
      <c r="L104" s="78"/>
      <c r="M104" s="78"/>
      <c r="N104" s="83"/>
      <c r="O104" s="83"/>
    </row>
    <row r="105" spans="1:15" ht="12.75">
      <c r="A105" s="122"/>
      <c r="B105" s="121"/>
      <c r="C105" s="83"/>
      <c r="D105" s="83"/>
      <c r="E105" s="83"/>
      <c r="F105" s="83"/>
      <c r="G105" s="83"/>
      <c r="H105" s="83"/>
      <c r="I105" s="83"/>
      <c r="J105" s="83"/>
      <c r="K105" s="83"/>
      <c r="L105" s="78"/>
      <c r="M105" s="78"/>
      <c r="N105" s="83"/>
      <c r="O105" s="83"/>
    </row>
    <row r="106" spans="1:15" ht="12.75">
      <c r="A106" s="122"/>
      <c r="B106" s="121"/>
      <c r="C106" s="83"/>
      <c r="D106" s="83"/>
      <c r="E106" s="83"/>
      <c r="F106" s="83"/>
      <c r="G106" s="83"/>
      <c r="H106" s="83"/>
      <c r="I106" s="83"/>
      <c r="J106" s="83"/>
      <c r="K106" s="83"/>
      <c r="L106" s="78"/>
      <c r="M106" s="78"/>
      <c r="N106" s="83"/>
      <c r="O106" s="83"/>
    </row>
    <row r="107" spans="1:15" ht="12.75">
      <c r="A107" s="122"/>
      <c r="B107" s="83"/>
      <c r="C107" s="83"/>
      <c r="D107" s="83"/>
      <c r="E107" s="83"/>
      <c r="F107" s="83"/>
      <c r="G107" s="83"/>
      <c r="H107" s="83"/>
      <c r="I107" s="83"/>
      <c r="J107" s="83"/>
      <c r="K107" s="83"/>
      <c r="L107" s="78"/>
      <c r="M107" s="78"/>
      <c r="N107" s="83"/>
      <c r="O107" s="83"/>
    </row>
    <row r="108" spans="1:15" ht="12.75">
      <c r="A108" s="122"/>
      <c r="B108" s="121"/>
      <c r="C108" s="83"/>
      <c r="D108" s="83"/>
      <c r="E108" s="83"/>
      <c r="F108" s="83"/>
      <c r="G108" s="83"/>
      <c r="H108" s="83"/>
      <c r="I108" s="83"/>
      <c r="J108" s="83"/>
      <c r="K108" s="83"/>
      <c r="L108" s="78"/>
      <c r="M108" s="78"/>
      <c r="N108" s="83"/>
      <c r="O108" s="83"/>
    </row>
    <row r="109" spans="1:15" ht="12.75">
      <c r="A109" s="122"/>
      <c r="B109" s="83"/>
      <c r="C109" s="83"/>
      <c r="D109" s="83"/>
      <c r="E109" s="83"/>
      <c r="F109" s="83"/>
      <c r="G109" s="83"/>
      <c r="H109" s="83"/>
      <c r="I109" s="83"/>
      <c r="J109" s="83"/>
      <c r="K109" s="83"/>
      <c r="L109" s="78"/>
      <c r="M109" s="78"/>
      <c r="N109" s="83"/>
      <c r="O109" s="83"/>
    </row>
    <row r="110" spans="1:15" ht="12.75">
      <c r="A110" s="122"/>
      <c r="B110" s="121"/>
      <c r="C110" s="83"/>
      <c r="D110" s="83"/>
      <c r="E110" s="83"/>
      <c r="F110" s="83"/>
      <c r="G110" s="83"/>
      <c r="H110" s="83"/>
      <c r="I110" s="83"/>
      <c r="J110" s="83"/>
      <c r="K110" s="83"/>
      <c r="L110" s="78"/>
      <c r="M110" s="78"/>
      <c r="N110" s="83"/>
      <c r="O110" s="83"/>
    </row>
    <row r="111" spans="1:15" ht="12.75">
      <c r="A111" s="122"/>
      <c r="B111" s="121"/>
      <c r="C111" s="83"/>
      <c r="D111" s="83"/>
      <c r="E111" s="83"/>
      <c r="F111" s="83"/>
      <c r="G111" s="83"/>
      <c r="H111" s="83"/>
      <c r="I111" s="83"/>
      <c r="J111" s="83"/>
      <c r="K111" s="83"/>
      <c r="L111" s="78"/>
      <c r="M111" s="78"/>
      <c r="N111" s="83"/>
      <c r="O111" s="83"/>
    </row>
    <row r="112" spans="1:15" ht="12.75">
      <c r="A112" s="122"/>
      <c r="B112" s="121"/>
      <c r="C112" s="83"/>
      <c r="D112" s="83"/>
      <c r="E112" s="83"/>
      <c r="F112" s="83"/>
      <c r="G112" s="83"/>
      <c r="H112" s="83"/>
      <c r="I112" s="83"/>
      <c r="J112" s="83"/>
      <c r="K112" s="83"/>
      <c r="L112" s="78"/>
      <c r="M112" s="78"/>
      <c r="N112" s="83"/>
      <c r="O112" s="83"/>
    </row>
    <row r="113" spans="1:15" ht="12.75">
      <c r="A113" s="122"/>
      <c r="B113" s="121"/>
      <c r="C113" s="83"/>
      <c r="D113" s="83"/>
      <c r="E113" s="83"/>
      <c r="F113" s="83"/>
      <c r="G113" s="83"/>
      <c r="H113" s="83"/>
      <c r="I113" s="83"/>
      <c r="J113" s="83"/>
      <c r="K113" s="83"/>
      <c r="L113" s="78"/>
      <c r="M113" s="78"/>
      <c r="N113" s="83"/>
      <c r="O113" s="83"/>
    </row>
    <row r="114" spans="1:15" ht="12.75">
      <c r="A114" s="122"/>
      <c r="B114" s="121"/>
      <c r="C114" s="83"/>
      <c r="D114" s="83"/>
      <c r="E114" s="83"/>
      <c r="F114" s="83"/>
      <c r="G114" s="83"/>
      <c r="H114" s="83"/>
      <c r="I114" s="83"/>
      <c r="J114" s="83"/>
      <c r="K114" s="83"/>
      <c r="L114" s="78"/>
      <c r="M114" s="78"/>
      <c r="N114" s="83"/>
      <c r="O114" s="83"/>
    </row>
    <row r="115" spans="1:15" ht="12.75">
      <c r="A115" s="119"/>
      <c r="B115" s="119"/>
      <c r="C115" s="83"/>
      <c r="D115" s="83"/>
      <c r="E115" s="83"/>
      <c r="F115" s="83"/>
      <c r="G115" s="83"/>
      <c r="H115" s="83"/>
      <c r="I115" s="83"/>
      <c r="J115" s="83"/>
      <c r="K115" s="83"/>
      <c r="L115" s="78"/>
      <c r="M115" s="78"/>
      <c r="N115" s="83"/>
      <c r="O115" s="83"/>
    </row>
    <row r="116" spans="1:15" ht="12.75">
      <c r="A116" s="119"/>
      <c r="B116" s="121"/>
      <c r="C116" s="83"/>
      <c r="D116" s="83"/>
      <c r="E116" s="83"/>
      <c r="F116" s="83"/>
      <c r="G116" s="83"/>
      <c r="H116" s="83"/>
      <c r="I116" s="83"/>
      <c r="J116" s="83"/>
      <c r="K116" s="83"/>
      <c r="L116" s="78"/>
      <c r="M116" s="78"/>
      <c r="N116" s="83"/>
      <c r="O116" s="83"/>
    </row>
    <row r="117" spans="1:15" ht="12.75">
      <c r="A117" s="119"/>
      <c r="B117" s="121"/>
      <c r="C117" s="83"/>
      <c r="D117" s="83"/>
      <c r="E117" s="83"/>
      <c r="F117" s="83"/>
      <c r="G117" s="83"/>
      <c r="H117" s="83"/>
      <c r="I117" s="83"/>
      <c r="J117" s="83"/>
      <c r="K117" s="83"/>
      <c r="L117" s="83"/>
      <c r="M117" s="83"/>
      <c r="N117" s="83"/>
      <c r="O117" s="83"/>
    </row>
    <row r="118" spans="1:15" ht="12.75">
      <c r="A118" s="121"/>
      <c r="B118" s="119"/>
      <c r="C118" s="83"/>
      <c r="D118" s="83"/>
      <c r="E118" s="83"/>
      <c r="F118" s="83"/>
      <c r="G118" s="83"/>
      <c r="H118" s="83"/>
      <c r="I118" s="83"/>
      <c r="J118" s="83"/>
      <c r="K118" s="83"/>
      <c r="L118" s="83"/>
      <c r="M118" s="83"/>
      <c r="N118" s="83"/>
      <c r="O118" s="83"/>
    </row>
    <row r="119" spans="1:15" ht="12.75">
      <c r="A119" s="124"/>
      <c r="B119" s="119"/>
      <c r="C119" s="83"/>
      <c r="D119" s="83"/>
      <c r="E119" s="83"/>
      <c r="F119" s="83"/>
      <c r="G119" s="83"/>
      <c r="H119" s="83"/>
      <c r="I119" s="83"/>
      <c r="J119" s="83"/>
      <c r="K119" s="83"/>
      <c r="L119" s="83"/>
      <c r="M119" s="83"/>
      <c r="N119" s="83"/>
      <c r="O119" s="83"/>
    </row>
    <row r="120" spans="1:15" ht="12.75">
      <c r="A120" s="87"/>
      <c r="B120" s="87"/>
      <c r="C120" s="83"/>
      <c r="D120" s="83"/>
      <c r="E120" s="83"/>
      <c r="F120" s="83"/>
      <c r="G120" s="83"/>
      <c r="H120" s="83"/>
      <c r="I120" s="83"/>
      <c r="J120" s="83"/>
      <c r="K120" s="83"/>
      <c r="L120" s="83"/>
      <c r="M120" s="83"/>
      <c r="N120" s="83"/>
      <c r="O120" s="83"/>
    </row>
    <row r="121" spans="1:15" ht="12.75">
      <c r="A121" s="87"/>
      <c r="B121" s="87"/>
      <c r="C121" s="83"/>
      <c r="D121" s="83"/>
      <c r="E121" s="83"/>
      <c r="F121" s="83"/>
      <c r="G121" s="83"/>
      <c r="H121" s="83"/>
      <c r="I121" s="83"/>
      <c r="J121" s="83"/>
      <c r="K121" s="83"/>
      <c r="L121" s="83"/>
      <c r="M121" s="83"/>
      <c r="N121" s="83"/>
      <c r="O121" s="83"/>
    </row>
    <row r="122" spans="1:15" ht="12.75">
      <c r="A122" s="87"/>
      <c r="B122" s="87"/>
      <c r="C122" s="83"/>
      <c r="D122" s="83"/>
      <c r="E122" s="83"/>
      <c r="F122" s="83"/>
      <c r="G122" s="83"/>
      <c r="H122" s="83"/>
      <c r="I122" s="83"/>
      <c r="J122" s="83"/>
      <c r="K122" s="83"/>
      <c r="L122" s="83"/>
      <c r="M122" s="83"/>
      <c r="N122" s="83"/>
      <c r="O122" s="83"/>
    </row>
    <row r="123" spans="1:15" ht="12.75">
      <c r="A123" s="87"/>
      <c r="B123" s="87"/>
      <c r="C123" s="83"/>
      <c r="D123" s="83"/>
      <c r="E123" s="83"/>
      <c r="F123" s="83"/>
      <c r="G123" s="83"/>
      <c r="H123" s="83"/>
      <c r="I123" s="83"/>
      <c r="J123" s="83"/>
      <c r="K123" s="83"/>
      <c r="L123" s="83"/>
      <c r="M123" s="83"/>
      <c r="N123" s="83"/>
      <c r="O123" s="83"/>
    </row>
    <row r="124" spans="1:15" ht="12.75">
      <c r="A124" s="87"/>
      <c r="B124" s="87"/>
      <c r="C124" s="83"/>
      <c r="D124" s="83"/>
      <c r="E124" s="83"/>
      <c r="F124" s="83"/>
      <c r="G124" s="83"/>
      <c r="H124" s="83"/>
      <c r="I124" s="83"/>
      <c r="J124" s="83"/>
      <c r="K124" s="83"/>
      <c r="L124" s="83"/>
      <c r="M124" s="83"/>
      <c r="N124" s="83"/>
      <c r="O124" s="83"/>
    </row>
    <row r="125" spans="1:15" ht="12.75">
      <c r="A125" s="87"/>
      <c r="B125" s="87"/>
      <c r="C125" s="83"/>
      <c r="D125" s="83"/>
      <c r="E125" s="83"/>
      <c r="F125" s="83"/>
      <c r="G125" s="83"/>
      <c r="H125" s="83"/>
      <c r="I125" s="83"/>
      <c r="J125" s="83"/>
      <c r="K125" s="83"/>
      <c r="L125" s="83"/>
      <c r="M125" s="83"/>
      <c r="N125" s="83"/>
      <c r="O125" s="83"/>
    </row>
    <row r="126" spans="1:15" ht="12.75">
      <c r="A126" s="87"/>
      <c r="B126" s="87"/>
      <c r="C126" s="83"/>
      <c r="D126" s="83"/>
      <c r="E126" s="83"/>
      <c r="F126" s="83"/>
      <c r="G126" s="83"/>
      <c r="H126" s="83"/>
      <c r="I126" s="83"/>
      <c r="J126" s="83"/>
      <c r="K126" s="83"/>
      <c r="L126" s="83"/>
      <c r="M126" s="83"/>
      <c r="N126" s="83"/>
      <c r="O126" s="83"/>
    </row>
    <row r="127" spans="1:15" ht="12.75">
      <c r="A127" s="87"/>
      <c r="B127" s="87"/>
      <c r="C127" s="83"/>
      <c r="D127" s="83"/>
      <c r="E127" s="83"/>
      <c r="F127" s="83"/>
      <c r="G127" s="83"/>
      <c r="H127" s="83"/>
      <c r="I127" s="83"/>
      <c r="J127" s="83"/>
      <c r="K127" s="83"/>
      <c r="L127" s="83"/>
      <c r="M127" s="83"/>
      <c r="N127" s="83"/>
      <c r="O127" s="83"/>
    </row>
    <row r="128" spans="1:15" ht="12.75">
      <c r="A128" s="86"/>
      <c r="B128" s="87"/>
      <c r="C128" s="83"/>
      <c r="D128" s="83"/>
      <c r="E128" s="83"/>
      <c r="F128" s="83"/>
      <c r="G128" s="83"/>
      <c r="H128" s="83"/>
      <c r="I128" s="83"/>
      <c r="J128" s="83"/>
      <c r="K128" s="83"/>
      <c r="L128" s="83"/>
      <c r="M128" s="83"/>
      <c r="N128" s="83"/>
      <c r="O128" s="83"/>
    </row>
    <row r="129" spans="1:15" ht="12.75">
      <c r="A129" s="86"/>
      <c r="B129" s="87"/>
      <c r="C129" s="83"/>
      <c r="D129" s="83"/>
      <c r="E129" s="83"/>
      <c r="F129" s="83"/>
      <c r="G129" s="83"/>
      <c r="H129" s="83"/>
      <c r="I129" s="83"/>
      <c r="J129" s="83"/>
      <c r="K129" s="83"/>
      <c r="L129" s="83"/>
      <c r="M129" s="83"/>
      <c r="N129" s="83"/>
      <c r="O129" s="83"/>
    </row>
    <row r="130" spans="1:15" ht="12.75">
      <c r="A130" s="86"/>
      <c r="B130" s="87"/>
      <c r="C130" s="83"/>
      <c r="D130" s="83"/>
      <c r="E130" s="83"/>
      <c r="F130" s="83"/>
      <c r="G130" s="83"/>
      <c r="H130" s="83"/>
      <c r="I130" s="83"/>
      <c r="J130" s="83"/>
      <c r="K130" s="83"/>
      <c r="L130" s="83"/>
      <c r="M130" s="83"/>
      <c r="N130" s="83"/>
      <c r="O130" s="83"/>
    </row>
    <row r="131" spans="1:15" ht="12.75">
      <c r="A131" s="86"/>
      <c r="B131" s="87"/>
      <c r="C131" s="83"/>
      <c r="D131" s="83"/>
      <c r="E131" s="83"/>
      <c r="F131" s="83"/>
      <c r="G131" s="83"/>
      <c r="H131" s="83"/>
      <c r="I131" s="83"/>
      <c r="J131" s="83"/>
      <c r="K131" s="83"/>
      <c r="L131" s="83"/>
      <c r="M131" s="83"/>
      <c r="N131" s="83"/>
      <c r="O131" s="83"/>
    </row>
    <row r="132" spans="1:15" ht="12.75">
      <c r="A132" s="86"/>
      <c r="B132" s="87"/>
      <c r="C132" s="83"/>
      <c r="D132" s="83"/>
      <c r="E132" s="83"/>
      <c r="F132" s="83"/>
      <c r="G132" s="83"/>
      <c r="H132" s="83"/>
      <c r="I132" s="83"/>
      <c r="J132" s="83"/>
      <c r="K132" s="83"/>
      <c r="L132" s="83"/>
      <c r="M132" s="83"/>
      <c r="N132" s="83"/>
      <c r="O132" s="83"/>
    </row>
    <row r="133" spans="1:15" ht="12.75">
      <c r="A133" s="86"/>
      <c r="B133" s="87"/>
      <c r="C133" s="83"/>
      <c r="D133" s="83"/>
      <c r="E133" s="83"/>
      <c r="F133" s="83"/>
      <c r="G133" s="83"/>
      <c r="H133" s="83"/>
      <c r="I133" s="83"/>
      <c r="J133" s="83"/>
      <c r="K133" s="83"/>
      <c r="L133" s="78"/>
      <c r="M133" s="78"/>
      <c r="N133" s="83"/>
      <c r="O133" s="83"/>
    </row>
    <row r="134" spans="1:11" ht="12.75">
      <c r="A134" s="86"/>
      <c r="B134" s="83"/>
      <c r="C134" s="83"/>
      <c r="D134" s="83"/>
      <c r="E134" s="83"/>
      <c r="F134" s="83"/>
      <c r="G134" s="83"/>
      <c r="H134" s="83"/>
      <c r="I134" s="83"/>
      <c r="J134" s="83"/>
      <c r="K134" s="83"/>
    </row>
    <row r="135" spans="1:11" ht="12.75">
      <c r="A135" s="86"/>
      <c r="B135" s="83"/>
      <c r="C135" s="83"/>
      <c r="D135" s="83"/>
      <c r="E135" s="83"/>
      <c r="F135" s="83"/>
      <c r="G135" s="83"/>
      <c r="H135" s="83"/>
      <c r="I135" s="83"/>
      <c r="J135" s="83"/>
      <c r="K135" s="83"/>
    </row>
    <row r="136" spans="1:11" ht="12.75">
      <c r="A136" s="86"/>
      <c r="B136" s="83"/>
      <c r="C136" s="83"/>
      <c r="D136" s="83"/>
      <c r="E136" s="83"/>
      <c r="F136" s="83"/>
      <c r="G136" s="83"/>
      <c r="H136" s="83"/>
      <c r="I136" s="83"/>
      <c r="J136" s="83"/>
      <c r="K136" s="83"/>
    </row>
    <row r="137" spans="1:11" ht="12.75">
      <c r="A137" s="86"/>
      <c r="B137" s="83"/>
      <c r="C137" s="83"/>
      <c r="D137" s="83"/>
      <c r="E137" s="83"/>
      <c r="F137" s="83"/>
      <c r="G137" s="83"/>
      <c r="H137" s="83"/>
      <c r="I137" s="83"/>
      <c r="J137" s="83"/>
      <c r="K137" s="83"/>
    </row>
    <row r="138" spans="1:11" ht="12.75">
      <c r="A138" s="86"/>
      <c r="B138" s="83"/>
      <c r="C138" s="83"/>
      <c r="D138" s="83"/>
      <c r="E138" s="83"/>
      <c r="F138" s="83"/>
      <c r="G138" s="83"/>
      <c r="H138" s="83"/>
      <c r="I138" s="83"/>
      <c r="J138" s="83"/>
      <c r="K138" s="83"/>
    </row>
    <row r="139" spans="1:11" ht="12.75">
      <c r="A139" s="86"/>
      <c r="B139" s="83"/>
      <c r="C139" s="83"/>
      <c r="D139" s="83"/>
      <c r="E139" s="83"/>
      <c r="F139" s="83"/>
      <c r="G139" s="83"/>
      <c r="H139" s="83"/>
      <c r="I139" s="83"/>
      <c r="J139" s="83"/>
      <c r="K139" s="83"/>
    </row>
    <row r="140" spans="1:11" ht="12.75">
      <c r="A140" s="86"/>
      <c r="B140" s="83"/>
      <c r="C140" s="83"/>
      <c r="D140" s="83"/>
      <c r="E140" s="83"/>
      <c r="F140" s="83"/>
      <c r="G140" s="83"/>
      <c r="H140" s="83"/>
      <c r="I140" s="83"/>
      <c r="J140" s="83"/>
      <c r="K140" s="83"/>
    </row>
    <row r="141" spans="1:11" ht="12.75">
      <c r="A141" s="86"/>
      <c r="B141" s="83"/>
      <c r="C141" s="83"/>
      <c r="D141" s="83"/>
      <c r="E141" s="83"/>
      <c r="F141" s="83"/>
      <c r="G141" s="83"/>
      <c r="H141" s="83"/>
      <c r="I141" s="83"/>
      <c r="J141" s="83"/>
      <c r="K141" s="83"/>
    </row>
    <row r="142" spans="1:11" ht="12.75">
      <c r="A142" s="86"/>
      <c r="B142" s="83"/>
      <c r="C142" s="83"/>
      <c r="D142" s="83"/>
      <c r="E142" s="83"/>
      <c r="F142" s="83"/>
      <c r="G142" s="83"/>
      <c r="H142" s="83"/>
      <c r="I142" s="83"/>
      <c r="J142" s="83"/>
      <c r="K142" s="83"/>
    </row>
    <row r="143" spans="1:11" ht="12.75">
      <c r="A143" s="86"/>
      <c r="B143" s="83"/>
      <c r="C143" s="83"/>
      <c r="D143" s="83"/>
      <c r="E143" s="83"/>
      <c r="F143" s="83"/>
      <c r="G143" s="83"/>
      <c r="H143" s="83"/>
      <c r="I143" s="83"/>
      <c r="J143" s="83"/>
      <c r="K143" s="83"/>
    </row>
    <row r="144" spans="1:11" ht="12.75">
      <c r="A144" s="86"/>
      <c r="B144" s="83"/>
      <c r="C144" s="83"/>
      <c r="D144" s="83"/>
      <c r="E144" s="83"/>
      <c r="F144" s="83"/>
      <c r="G144" s="83"/>
      <c r="H144" s="83"/>
      <c r="I144" s="83"/>
      <c r="J144" s="83"/>
      <c r="K144" s="83"/>
    </row>
    <row r="145" spans="1:11" ht="12.75">
      <c r="A145" s="86"/>
      <c r="B145" s="83"/>
      <c r="C145" s="83"/>
      <c r="D145" s="83"/>
      <c r="E145" s="83"/>
      <c r="F145" s="83"/>
      <c r="G145" s="83"/>
      <c r="H145" s="83"/>
      <c r="I145" s="83"/>
      <c r="J145" s="83"/>
      <c r="K145" s="83"/>
    </row>
    <row r="146" spans="1:11" ht="12.75">
      <c r="A146" s="86"/>
      <c r="B146" s="83"/>
      <c r="C146" s="83"/>
      <c r="D146" s="83"/>
      <c r="E146" s="83"/>
      <c r="F146" s="83"/>
      <c r="G146" s="83"/>
      <c r="H146" s="83"/>
      <c r="I146" s="83"/>
      <c r="J146" s="83"/>
      <c r="K146" s="83"/>
    </row>
    <row r="147" spans="1:11" ht="12.75">
      <c r="A147" s="86"/>
      <c r="B147" s="83"/>
      <c r="C147" s="83"/>
      <c r="D147" s="83"/>
      <c r="E147" s="83"/>
      <c r="F147" s="83"/>
      <c r="G147" s="83"/>
      <c r="H147" s="83"/>
      <c r="I147" s="83"/>
      <c r="J147" s="83"/>
      <c r="K147" s="83"/>
    </row>
    <row r="148" spans="1:11" ht="12.75">
      <c r="A148" s="86"/>
      <c r="B148" s="83"/>
      <c r="C148" s="83"/>
      <c r="D148" s="83"/>
      <c r="E148" s="83"/>
      <c r="F148" s="83"/>
      <c r="G148" s="83"/>
      <c r="H148" s="83"/>
      <c r="I148" s="83"/>
      <c r="J148" s="83"/>
      <c r="K148" s="83"/>
    </row>
    <row r="149" spans="1:11" ht="12.75">
      <c r="A149" s="86"/>
      <c r="B149" s="83"/>
      <c r="C149" s="83"/>
      <c r="D149" s="83"/>
      <c r="E149" s="83"/>
      <c r="F149" s="83"/>
      <c r="G149" s="83"/>
      <c r="H149" s="83"/>
      <c r="I149" s="83"/>
      <c r="J149" s="83"/>
      <c r="K149" s="83"/>
    </row>
    <row r="150" spans="1:11" ht="12.75">
      <c r="A150" s="86"/>
      <c r="B150" s="83"/>
      <c r="C150" s="83"/>
      <c r="D150" s="83"/>
      <c r="E150" s="83"/>
      <c r="F150" s="83"/>
      <c r="G150" s="83"/>
      <c r="H150" s="83"/>
      <c r="I150" s="83"/>
      <c r="J150" s="83"/>
      <c r="K150" s="83"/>
    </row>
    <row r="151" spans="1:11" ht="12.75">
      <c r="A151" s="86"/>
      <c r="B151" s="83"/>
      <c r="C151" s="83"/>
      <c r="D151" s="83"/>
      <c r="E151" s="83"/>
      <c r="F151" s="83"/>
      <c r="G151" s="83"/>
      <c r="H151" s="83"/>
      <c r="I151" s="83"/>
      <c r="J151" s="83"/>
      <c r="K151" s="83"/>
    </row>
    <row r="152" spans="1:11" ht="12.75">
      <c r="A152" s="86"/>
      <c r="B152" s="83"/>
      <c r="C152" s="83"/>
      <c r="D152" s="83"/>
      <c r="E152" s="83"/>
      <c r="F152" s="83"/>
      <c r="G152" s="83"/>
      <c r="H152" s="83"/>
      <c r="I152" s="83"/>
      <c r="J152" s="83"/>
      <c r="K152" s="83"/>
    </row>
    <row r="153" spans="1:11" ht="12.75">
      <c r="A153" s="86"/>
      <c r="B153" s="83"/>
      <c r="C153" s="83"/>
      <c r="D153" s="83"/>
      <c r="E153" s="83"/>
      <c r="F153" s="83"/>
      <c r="G153" s="83"/>
      <c r="H153" s="83"/>
      <c r="I153" s="83"/>
      <c r="J153" s="83"/>
      <c r="K153" s="83"/>
    </row>
    <row r="154" spans="1:11" ht="12.75">
      <c r="A154" s="86"/>
      <c r="B154" s="83"/>
      <c r="C154" s="83"/>
      <c r="D154" s="83"/>
      <c r="E154" s="83"/>
      <c r="F154" s="83"/>
      <c r="G154" s="83"/>
      <c r="H154" s="83"/>
      <c r="I154" s="83"/>
      <c r="J154" s="83"/>
      <c r="K154" s="83"/>
    </row>
    <row r="155" spans="1:11" ht="12.75">
      <c r="A155" s="86"/>
      <c r="B155" s="83"/>
      <c r="C155" s="83"/>
      <c r="D155" s="83"/>
      <c r="E155" s="83"/>
      <c r="F155" s="83"/>
      <c r="G155" s="83"/>
      <c r="H155" s="83"/>
      <c r="I155" s="83"/>
      <c r="J155" s="83"/>
      <c r="K155" s="83"/>
    </row>
    <row r="156" spans="1:11" ht="12.75">
      <c r="A156" s="86"/>
      <c r="B156" s="83"/>
      <c r="C156" s="83"/>
      <c r="D156" s="83"/>
      <c r="E156" s="83"/>
      <c r="F156" s="83"/>
      <c r="G156" s="83"/>
      <c r="H156" s="83"/>
      <c r="I156" s="83"/>
      <c r="J156" s="83"/>
      <c r="K156" s="83"/>
    </row>
  </sheetData>
  <sheetProtection password="C86B" sheet="1" objects="1" scenarios="1" formatCells="0" selectLockedCells="1"/>
  <mergeCells count="64">
    <mergeCell ref="C39:F39"/>
    <mergeCell ref="C40:F40"/>
    <mergeCell ref="C41:F41"/>
    <mergeCell ref="C37:F37"/>
    <mergeCell ref="C38:F38"/>
    <mergeCell ref="G36:M36"/>
    <mergeCell ref="G37:M37"/>
    <mergeCell ref="C43:F43"/>
    <mergeCell ref="C36:F36"/>
    <mergeCell ref="G38:M38"/>
    <mergeCell ref="C44:F44"/>
    <mergeCell ref="G42:M42"/>
    <mergeCell ref="C46:F46"/>
    <mergeCell ref="C42:F42"/>
    <mergeCell ref="G39:M39"/>
    <mergeCell ref="G40:M40"/>
    <mergeCell ref="G41:M41"/>
    <mergeCell ref="B49:M49"/>
    <mergeCell ref="G46:M46"/>
    <mergeCell ref="G47:M47"/>
    <mergeCell ref="G48:M48"/>
    <mergeCell ref="G43:M43"/>
    <mergeCell ref="C48:F48"/>
    <mergeCell ref="C45:F45"/>
    <mergeCell ref="C47:F47"/>
    <mergeCell ref="G45:M45"/>
    <mergeCell ref="G44:M44"/>
    <mergeCell ref="D10:M10"/>
    <mergeCell ref="D8:M8"/>
    <mergeCell ref="D12:M12"/>
    <mergeCell ref="D13:M13"/>
    <mergeCell ref="D11:M11"/>
    <mergeCell ref="D3:M3"/>
    <mergeCell ref="D4:M4"/>
    <mergeCell ref="D5:M5"/>
    <mergeCell ref="D6:M6"/>
    <mergeCell ref="D7:M7"/>
    <mergeCell ref="A28:B28"/>
    <mergeCell ref="A1:M1"/>
    <mergeCell ref="A2:A13"/>
    <mergeCell ref="A14:A20"/>
    <mergeCell ref="A22:C22"/>
    <mergeCell ref="D22:H22"/>
    <mergeCell ref="I22:M22"/>
    <mergeCell ref="D2:M2"/>
    <mergeCell ref="D14:M14"/>
    <mergeCell ref="D9:M9"/>
    <mergeCell ref="D16:M16"/>
    <mergeCell ref="D17:M17"/>
    <mergeCell ref="I29:M29"/>
    <mergeCell ref="I23:M23"/>
    <mergeCell ref="D18:M18"/>
    <mergeCell ref="D19:M19"/>
    <mergeCell ref="D29:H29"/>
    <mergeCell ref="A34:B34"/>
    <mergeCell ref="A30:B30"/>
    <mergeCell ref="A31:B31"/>
    <mergeCell ref="A32:B32"/>
    <mergeCell ref="D20:M20"/>
    <mergeCell ref="D15:M15"/>
    <mergeCell ref="D23:H23"/>
    <mergeCell ref="A33:B33"/>
    <mergeCell ref="A29:B29"/>
    <mergeCell ref="A27:B27"/>
  </mergeCells>
  <conditionalFormatting sqref="G53">
    <cfRule type="containsErrors" priority="1" dxfId="5" stopIfTrue="1">
      <formula>ISERROR(G53)</formula>
    </cfRule>
    <cfRule type="cellIs" priority="5" dxfId="4" operator="between" stopIfTrue="1">
      <formula>0</formula>
      <formula>0.5</formula>
    </cfRule>
    <cfRule type="cellIs" priority="6" dxfId="3" operator="between" stopIfTrue="1">
      <formula>0.51</formula>
      <formula>0.9</formula>
    </cfRule>
    <cfRule type="cellIs" priority="7" dxfId="6" operator="between" stopIfTrue="1">
      <formula>0.91</formula>
      <formula>1</formula>
    </cfRule>
  </conditionalFormatting>
  <conditionalFormatting sqref="B19">
    <cfRule type="cellIs" priority="2" dxfId="2" operator="equal" stopIfTrue="1">
      <formula>"Green"</formula>
    </cfRule>
    <cfRule type="cellIs" priority="3" dxfId="1" operator="equal" stopIfTrue="1">
      <formula>"Yellow"</formula>
    </cfRule>
    <cfRule type="cellIs" priority="4" dxfId="0" operator="equal" stopIfTrue="1">
      <formula>"Red"</formula>
    </cfRule>
  </conditionalFormatting>
  <dataValidations count="13">
    <dataValidation type="list" allowBlank="1" showInputMessage="1" showErrorMessage="1" sqref="B23">
      <formula1>$F$119:$F$120</formula1>
    </dataValidation>
    <dataValidation type="list" showErrorMessage="1" sqref="C5">
      <formula1>Reason</formula1>
    </dataValidation>
    <dataValidation type="list" showInputMessage="1" showErrorMessage="1" sqref="C10">
      <formula1>Transducer</formula1>
    </dataValidation>
    <dataValidation type="list" showInputMessage="1" showErrorMessage="1" sqref="C6">
      <formula1>ScnOut</formula1>
    </dataValidation>
    <dataValidation type="list" showInputMessage="1" showErrorMessage="1" sqref="C18">
      <formula1>Discuss</formula1>
    </dataValidation>
    <dataValidation type="list" showInputMessage="1" showErrorMessage="1" sqref="C11">
      <formula1>Outcome</formula1>
    </dataValidation>
    <dataValidation type="list" showInputMessage="1" showErrorMessage="1" sqref="C19">
      <formula1>Quality</formula1>
    </dataValidation>
    <dataValidation type="list" showInputMessage="1" showErrorMessage="1" sqref="C20">
      <formula1>Action</formula1>
    </dataValidation>
    <dataValidation type="list" showInputMessage="1" showErrorMessage="1" sqref="C9">
      <formula1>NICU</formula1>
    </dataValidation>
    <dataValidation type="list" allowBlank="1" showInputMessage="1" showErrorMessage="1" sqref="B37:B48">
      <formula1>Category</formula1>
    </dataValidation>
    <dataValidation type="list" allowBlank="1" showInputMessage="1" showErrorMessage="1" sqref="C37:F48">
      <formula1>INDIRECT(B37)</formula1>
    </dataValidation>
    <dataValidation type="list" allowBlank="1" showInputMessage="1" showErrorMessage="1" sqref="D28:M28 D34:M34">
      <formula1>Agree</formula1>
    </dataValidation>
    <dataValidation type="list" allowBlank="1" showInputMessage="1" showErrorMessage="1" sqref="D26:M26 D32:M32">
      <formula1>Standard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71"/>
  <sheetViews>
    <sheetView zoomScalePageLayoutView="0" workbookViewId="0" topLeftCell="A1">
      <selection activeCell="A2" sqref="A2"/>
    </sheetView>
  </sheetViews>
  <sheetFormatPr defaultColWidth="9.140625" defaultRowHeight="15" customHeight="1"/>
  <cols>
    <col min="1" max="1" width="16.28125" style="98" bestFit="1" customWidth="1"/>
    <col min="2" max="2" width="64.00390625" style="98" customWidth="1"/>
    <col min="3" max="16384" width="9.140625" style="98" customWidth="1"/>
  </cols>
  <sheetData>
    <row r="1" spans="1:8" ht="15" customHeight="1">
      <c r="A1" s="275" t="s">
        <v>143</v>
      </c>
      <c r="B1" s="276"/>
      <c r="C1" s="276"/>
      <c r="D1" s="276"/>
      <c r="E1" s="276"/>
      <c r="F1" s="276"/>
      <c r="G1" s="276"/>
      <c r="H1" s="277"/>
    </row>
    <row r="2" spans="1:8" ht="15" customHeight="1">
      <c r="A2" s="125"/>
      <c r="B2" s="126"/>
      <c r="C2" s="126"/>
      <c r="D2" s="126"/>
      <c r="E2" s="126"/>
      <c r="F2" s="126"/>
      <c r="G2" s="126"/>
      <c r="H2" s="127"/>
    </row>
    <row r="3" spans="1:8" ht="15" customHeight="1">
      <c r="A3" s="128" t="str">
        <f>Report!$X$2</f>
        <v>Admin</v>
      </c>
      <c r="B3" s="112" t="str">
        <f>Report!Y2</f>
        <v>No Case ID</v>
      </c>
      <c r="C3" s="131" t="s">
        <v>231</v>
      </c>
      <c r="D3" s="126"/>
      <c r="E3" s="129"/>
      <c r="F3" s="126"/>
      <c r="G3" s="126"/>
      <c r="H3" s="127"/>
    </row>
    <row r="4" spans="1:8" ht="15" customHeight="1">
      <c r="A4" s="128"/>
      <c r="B4" s="112" t="str">
        <f>Report!Y3</f>
        <v>Incomplete date/age info</v>
      </c>
      <c r="C4" s="131" t="s">
        <v>232</v>
      </c>
      <c r="D4" s="126"/>
      <c r="E4" s="129"/>
      <c r="F4" s="126"/>
      <c r="G4" s="126"/>
      <c r="H4" s="127"/>
    </row>
    <row r="5" spans="1:8" ht="15" customHeight="1">
      <c r="A5" s="125"/>
      <c r="B5" s="112" t="str">
        <f>Report!Y4</f>
        <v>Incomplete future strategy info</v>
      </c>
      <c r="C5" s="131" t="s">
        <v>233</v>
      </c>
      <c r="D5" s="126"/>
      <c r="E5" s="129"/>
      <c r="F5" s="126"/>
      <c r="G5" s="126"/>
      <c r="H5" s="127"/>
    </row>
    <row r="6" spans="1:9" ht="15" customHeight="1">
      <c r="A6" s="125"/>
      <c r="B6" s="112" t="str">
        <f>Report!Y5</f>
        <v>Incomplete intended management info</v>
      </c>
      <c r="C6" s="131" t="s">
        <v>234</v>
      </c>
      <c r="D6" s="126"/>
      <c r="E6" s="129"/>
      <c r="F6" s="126"/>
      <c r="G6" s="126"/>
      <c r="H6" s="127"/>
      <c r="I6" s="119"/>
    </row>
    <row r="7" spans="1:9" ht="15" customHeight="1">
      <c r="A7" s="99"/>
      <c r="B7" s="112" t="str">
        <f>Report!Y6</f>
        <v>Other - Admin</v>
      </c>
      <c r="C7" s="132" t="s">
        <v>235</v>
      </c>
      <c r="D7" s="99"/>
      <c r="E7" s="130"/>
      <c r="F7" s="99"/>
      <c r="G7" s="99"/>
      <c r="H7" s="99"/>
      <c r="I7" s="119"/>
    </row>
    <row r="8" spans="1:11" ht="15" customHeight="1">
      <c r="A8" s="100" t="str">
        <f>Report!$X$3</f>
        <v>Parameters</v>
      </c>
      <c r="B8" s="113" t="str">
        <f>Report!Z2</f>
        <v>Stimulus not Alternating</v>
      </c>
      <c r="C8" s="133" t="s">
        <v>257</v>
      </c>
      <c r="D8" s="110"/>
      <c r="E8" s="110"/>
      <c r="F8" s="110"/>
      <c r="G8" s="110"/>
      <c r="H8" s="110"/>
      <c r="I8" s="87"/>
      <c r="J8" s="110"/>
      <c r="K8" s="110"/>
    </row>
    <row r="9" spans="1:11" ht="15" customHeight="1">
      <c r="A9" s="100"/>
      <c r="B9" s="113" t="str">
        <f>Report!Z3</f>
        <v>Tone pip incorrect (ie not 2:1:2)</v>
      </c>
      <c r="C9" s="133" t="s">
        <v>258</v>
      </c>
      <c r="D9" s="110"/>
      <c r="E9" s="110"/>
      <c r="F9" s="110"/>
      <c r="G9" s="110"/>
      <c r="H9" s="110"/>
      <c r="I9" s="87"/>
      <c r="J9" s="110"/>
      <c r="K9" s="110"/>
    </row>
    <row r="10" spans="1:11" ht="15" customHeight="1">
      <c r="A10" s="100"/>
      <c r="B10" s="113" t="str">
        <f>Report!Z4</f>
        <v>Rep rate not optimal</v>
      </c>
      <c r="C10" s="133" t="s">
        <v>259</v>
      </c>
      <c r="D10" s="110"/>
      <c r="E10" s="110"/>
      <c r="F10" s="110"/>
      <c r="G10" s="110"/>
      <c r="H10" s="110"/>
      <c r="I10" s="87"/>
      <c r="J10" s="110"/>
      <c r="K10" s="110"/>
    </row>
    <row r="11" spans="1:11" ht="15" customHeight="1">
      <c r="A11" s="100"/>
      <c r="B11" s="114" t="str">
        <f>Report!Z5</f>
        <v>Exceeded max level with inserts</v>
      </c>
      <c r="C11" s="133" t="s">
        <v>260</v>
      </c>
      <c r="D11" s="110"/>
      <c r="E11" s="110"/>
      <c r="F11" s="110"/>
      <c r="G11" s="110"/>
      <c r="H11" s="110"/>
      <c r="I11" s="110"/>
      <c r="J11" s="110"/>
      <c r="K11" s="110"/>
    </row>
    <row r="12" spans="1:11" ht="15" customHeight="1">
      <c r="A12" s="100"/>
      <c r="B12" s="113" t="str">
        <f>Report!Z6</f>
        <v>Time window not optimal</v>
      </c>
      <c r="C12" s="133" t="s">
        <v>261</v>
      </c>
      <c r="D12" s="110"/>
      <c r="E12" s="110"/>
      <c r="F12" s="110"/>
      <c r="G12" s="110"/>
      <c r="H12" s="110"/>
      <c r="I12" s="110"/>
      <c r="J12" s="110"/>
      <c r="K12" s="110"/>
    </row>
    <row r="13" spans="1:11" ht="15" customHeight="1">
      <c r="A13" s="100"/>
      <c r="B13" s="113" t="str">
        <f>Report!Z7</f>
        <v>Low no of sweeps used</v>
      </c>
      <c r="C13" s="133" t="s">
        <v>262</v>
      </c>
      <c r="D13" s="110"/>
      <c r="E13" s="110"/>
      <c r="F13" s="110"/>
      <c r="G13" s="110"/>
      <c r="H13" s="110"/>
      <c r="I13" s="110"/>
      <c r="J13" s="110"/>
      <c r="K13" s="110"/>
    </row>
    <row r="14" spans="1:11" ht="15" customHeight="1">
      <c r="A14" s="100"/>
      <c r="B14" s="113" t="str">
        <f>Report!Z8</f>
        <v>Filters not optimal</v>
      </c>
      <c r="C14" s="133" t="s">
        <v>263</v>
      </c>
      <c r="D14" s="110"/>
      <c r="E14" s="109"/>
      <c r="F14" s="109"/>
      <c r="G14" s="110"/>
      <c r="H14" s="110"/>
      <c r="I14" s="110"/>
      <c r="J14" s="110"/>
      <c r="K14" s="110"/>
    </row>
    <row r="15" spans="1:11" ht="15" customHeight="1">
      <c r="A15" s="100"/>
      <c r="B15" s="113" t="str">
        <f>Report!Z9</f>
        <v>Gain/artefact reject level not optimal</v>
      </c>
      <c r="C15" s="133" t="s">
        <v>264</v>
      </c>
      <c r="D15" s="110"/>
      <c r="E15" s="109"/>
      <c r="F15" s="109"/>
      <c r="G15" s="110"/>
      <c r="H15" s="110"/>
      <c r="I15" s="110"/>
      <c r="J15" s="110"/>
      <c r="K15" s="110"/>
    </row>
    <row r="16" spans="1:11" ht="15" customHeight="1">
      <c r="A16" s="100"/>
      <c r="B16" s="113" t="str">
        <f>Report!Z10</f>
        <v>Notch filter used</v>
      </c>
      <c r="C16" s="133" t="s">
        <v>265</v>
      </c>
      <c r="D16" s="110"/>
      <c r="E16" s="109"/>
      <c r="F16" s="109"/>
      <c r="G16" s="110"/>
      <c r="H16" s="110"/>
      <c r="I16" s="110"/>
      <c r="J16" s="110"/>
      <c r="K16" s="110"/>
    </row>
    <row r="17" spans="1:11" ht="15" customHeight="1">
      <c r="A17" s="100"/>
      <c r="B17" s="113" t="str">
        <f>Report!Z11</f>
        <v>Blocking period or appearance inappropriate</v>
      </c>
      <c r="C17" s="133" t="s">
        <v>266</v>
      </c>
      <c r="D17" s="110"/>
      <c r="E17" s="109"/>
      <c r="F17" s="109"/>
      <c r="G17" s="110"/>
      <c r="H17" s="110"/>
      <c r="I17" s="110"/>
      <c r="J17" s="110"/>
      <c r="K17" s="110"/>
    </row>
    <row r="18" spans="1:11" ht="15" customHeight="1">
      <c r="A18" s="100"/>
      <c r="B18" s="113" t="str">
        <f>Report!Z12</f>
        <v>Masking - none or insufficient level when needed</v>
      </c>
      <c r="C18" s="133" t="s">
        <v>267</v>
      </c>
      <c r="D18" s="110"/>
      <c r="E18" s="109"/>
      <c r="F18" s="109"/>
      <c r="G18" s="110"/>
      <c r="H18" s="110"/>
      <c r="I18" s="110"/>
      <c r="J18" s="110"/>
      <c r="K18" s="110"/>
    </row>
    <row r="19" spans="1:11" ht="15" customHeight="1">
      <c r="A19" s="100"/>
      <c r="B19" s="115" t="str">
        <f>Report!Z13</f>
        <v>Masking - on all time</v>
      </c>
      <c r="C19" s="133" t="s">
        <v>268</v>
      </c>
      <c r="D19" s="110"/>
      <c r="E19" s="109"/>
      <c r="F19" s="109"/>
      <c r="G19" s="110"/>
      <c r="H19" s="110"/>
      <c r="I19" s="110"/>
      <c r="J19" s="110"/>
      <c r="K19" s="110"/>
    </row>
    <row r="20" spans="1:11" ht="15" customHeight="1">
      <c r="A20" s="100"/>
      <c r="B20" s="101" t="str">
        <f>Report!Z14</f>
        <v>Other - Parameters</v>
      </c>
      <c r="C20" s="134" t="s">
        <v>269</v>
      </c>
      <c r="D20" s="110"/>
      <c r="E20" s="109"/>
      <c r="F20" s="109"/>
      <c r="G20" s="110"/>
      <c r="H20" s="110"/>
      <c r="I20" s="110"/>
      <c r="J20" s="110"/>
      <c r="K20" s="110"/>
    </row>
    <row r="21" spans="1:11" ht="15" customHeight="1">
      <c r="A21" s="100" t="str">
        <f>Report!$X$4</f>
        <v>Recording_Quality</v>
      </c>
      <c r="B21" s="114" t="str">
        <f>Report!AA2</f>
        <v>High number of rejects indicating poor recording conditions</v>
      </c>
      <c r="C21" s="133" t="s">
        <v>150</v>
      </c>
      <c r="D21" s="110"/>
      <c r="E21" s="109"/>
      <c r="F21" s="109"/>
      <c r="G21" s="110"/>
      <c r="H21" s="110"/>
      <c r="I21" s="110"/>
      <c r="J21" s="110"/>
      <c r="K21" s="110"/>
    </row>
    <row r="22" spans="1:11" ht="15" customHeight="1">
      <c r="A22" s="100"/>
      <c r="B22" s="114" t="str">
        <f>Report!AA3</f>
        <v>Low number of rejects suggests reject level was not optimal</v>
      </c>
      <c r="C22" s="133" t="s">
        <v>151</v>
      </c>
      <c r="D22" s="110"/>
      <c r="E22" s="110"/>
      <c r="F22" s="110"/>
      <c r="G22" s="110"/>
      <c r="H22" s="110"/>
      <c r="I22" s="110"/>
      <c r="J22" s="110"/>
      <c r="K22" s="110"/>
    </row>
    <row r="23" spans="1:11" ht="15" customHeight="1">
      <c r="A23" s="100"/>
      <c r="B23" s="115" t="str">
        <f>Report!AA4</f>
        <v>Excessive electrical noise apparent</v>
      </c>
      <c r="C23" s="133" t="s">
        <v>152</v>
      </c>
      <c r="D23" s="110"/>
      <c r="E23" s="110"/>
      <c r="F23" s="110"/>
      <c r="G23" s="110"/>
      <c r="H23" s="110"/>
      <c r="I23" s="110"/>
      <c r="J23" s="110"/>
      <c r="K23" s="110"/>
    </row>
    <row r="24" spans="1:11" ht="15" customHeight="1">
      <c r="A24" s="100"/>
      <c r="B24" s="115" t="str">
        <f>Report!AA5</f>
        <v>Other - Recording Quality</v>
      </c>
      <c r="C24" s="133" t="s">
        <v>237</v>
      </c>
      <c r="D24" s="110"/>
      <c r="E24" s="110"/>
      <c r="F24" s="110"/>
      <c r="G24" s="110"/>
      <c r="H24" s="110"/>
      <c r="I24" s="110"/>
      <c r="J24" s="110"/>
      <c r="K24" s="110"/>
    </row>
    <row r="25" spans="1:11" ht="15" customHeight="1">
      <c r="A25" s="100" t="str">
        <f>Report!$X$5</f>
        <v>Display</v>
      </c>
      <c r="B25" s="113" t="str">
        <f>Report!AB2</f>
        <v>Display aspect ratio outside recommended range</v>
      </c>
      <c r="C25" s="133" t="s">
        <v>153</v>
      </c>
      <c r="D25" s="110"/>
      <c r="E25" s="110"/>
      <c r="F25" s="110"/>
      <c r="G25" s="110"/>
      <c r="H25" s="110"/>
      <c r="I25" s="110"/>
      <c r="J25" s="110"/>
      <c r="K25" s="110"/>
    </row>
    <row r="26" spans="2:11" ht="15" customHeight="1">
      <c r="B26" s="113" t="str">
        <f>Report!AB3</f>
        <v>Display aspect ratio not optimal for these waveforms</v>
      </c>
      <c r="C26" s="133" t="s">
        <v>154</v>
      </c>
      <c r="D26" s="110"/>
      <c r="E26" s="110"/>
      <c r="F26" s="110"/>
      <c r="G26" s="110"/>
      <c r="H26" s="110"/>
      <c r="I26" s="110"/>
      <c r="J26" s="110"/>
      <c r="K26" s="110"/>
    </row>
    <row r="27" spans="2:11" ht="15" customHeight="1">
      <c r="B27" s="114" t="str">
        <f>Report!AB4</f>
        <v>Incorrect superposition of traces</v>
      </c>
      <c r="C27" s="133" t="s">
        <v>155</v>
      </c>
      <c r="D27" s="110"/>
      <c r="E27" s="110"/>
      <c r="F27" s="110"/>
      <c r="G27" s="110"/>
      <c r="H27" s="110"/>
      <c r="I27" s="110"/>
      <c r="J27" s="110"/>
      <c r="K27" s="110"/>
    </row>
    <row r="28" spans="1:11" ht="15" customHeight="1">
      <c r="A28" s="100"/>
      <c r="B28" s="114" t="str">
        <f>Report!AB5</f>
        <v>CR/RA/Inc not clearly marked at each test level</v>
      </c>
      <c r="C28" s="133" t="s">
        <v>156</v>
      </c>
      <c r="D28" s="110"/>
      <c r="E28" s="110"/>
      <c r="F28" s="110"/>
      <c r="G28" s="110"/>
      <c r="H28" s="110"/>
      <c r="I28" s="110"/>
      <c r="J28" s="110"/>
      <c r="K28" s="110"/>
    </row>
    <row r="29" spans="1:11" ht="15" customHeight="1">
      <c r="A29" s="100"/>
      <c r="B29" s="114" t="str">
        <f>Report!AB6</f>
        <v>Too many different stimuli displayed on one chart</v>
      </c>
      <c r="C29" s="133" t="s">
        <v>157</v>
      </c>
      <c r="D29" s="110"/>
      <c r="E29" s="110"/>
      <c r="F29" s="110"/>
      <c r="G29" s="110"/>
      <c r="H29" s="110"/>
      <c r="I29" s="110"/>
      <c r="J29" s="110"/>
      <c r="K29" s="110"/>
    </row>
    <row r="30" spans="1:11" ht="15" customHeight="1">
      <c r="A30" s="100"/>
      <c r="B30" s="114" t="str">
        <f>Report!AB7</f>
        <v>Patient identifying details not removed from printout</v>
      </c>
      <c r="C30" s="133" t="s">
        <v>158</v>
      </c>
      <c r="D30" s="110"/>
      <c r="E30" s="110"/>
      <c r="F30" s="110"/>
      <c r="G30" s="110"/>
      <c r="H30" s="110"/>
      <c r="I30" s="110"/>
      <c r="J30" s="110"/>
      <c r="K30" s="110"/>
    </row>
    <row r="31" spans="1:11" ht="15" customHeight="1">
      <c r="A31" s="100"/>
      <c r="B31" s="114" t="str">
        <f>Report!AB8</f>
        <v>Other - Display</v>
      </c>
      <c r="C31" s="133" t="s">
        <v>238</v>
      </c>
      <c r="D31" s="110"/>
      <c r="E31" s="110"/>
      <c r="F31" s="110"/>
      <c r="G31" s="110"/>
      <c r="H31" s="110"/>
      <c r="I31" s="110"/>
      <c r="J31" s="110"/>
      <c r="K31" s="110"/>
    </row>
    <row r="32" spans="1:11" ht="15" customHeight="1">
      <c r="A32" s="100" t="str">
        <f>Report!$X$6</f>
        <v>Interpretation</v>
      </c>
      <c r="B32" s="114" t="str">
        <f>Report!AC2</f>
        <v>Not replicated at levels defining the threshold</v>
      </c>
      <c r="C32" s="133" t="s">
        <v>159</v>
      </c>
      <c r="D32" s="110"/>
      <c r="E32" s="110"/>
      <c r="F32" s="110"/>
      <c r="G32" s="110"/>
      <c r="H32" s="110"/>
      <c r="I32" s="110"/>
      <c r="J32" s="110"/>
      <c r="K32" s="110"/>
    </row>
    <row r="33" spans="1:11" ht="15" customHeight="1">
      <c r="A33" s="100"/>
      <c r="B33" s="114" t="str">
        <f>Report!AC3</f>
        <v>Labelled CR but is inconclusive</v>
      </c>
      <c r="C33" s="133" t="s">
        <v>160</v>
      </c>
      <c r="D33" s="110"/>
      <c r="E33" s="110"/>
      <c r="F33" s="110"/>
      <c r="G33" s="110"/>
      <c r="H33" s="110"/>
      <c r="I33" s="110"/>
      <c r="J33" s="110"/>
      <c r="K33" s="110"/>
    </row>
    <row r="34" spans="1:11" ht="15" customHeight="1">
      <c r="A34" s="100"/>
      <c r="B34" s="114" t="str">
        <f>Report!AC4</f>
        <v>Labelled CR but is RA</v>
      </c>
      <c r="C34" s="133" t="s">
        <v>161</v>
      </c>
      <c r="D34" s="110"/>
      <c r="E34" s="110"/>
      <c r="F34" s="110"/>
      <c r="G34" s="110"/>
      <c r="H34" s="110"/>
      <c r="I34" s="110"/>
      <c r="J34" s="110"/>
      <c r="K34" s="110"/>
    </row>
    <row r="35" spans="1:11" ht="15" customHeight="1">
      <c r="A35" s="100"/>
      <c r="B35" s="114" t="str">
        <f>Report!AC5</f>
        <v>Labelled CR but unreplicated waveform</v>
      </c>
      <c r="C35" s="133" t="s">
        <v>162</v>
      </c>
      <c r="D35" s="110"/>
      <c r="E35" s="110"/>
      <c r="F35" s="110"/>
      <c r="G35" s="110"/>
      <c r="H35" s="110"/>
      <c r="I35" s="110"/>
      <c r="J35" s="110"/>
      <c r="K35" s="110"/>
    </row>
    <row r="36" spans="1:11" ht="15" customHeight="1">
      <c r="A36" s="100"/>
      <c r="B36" s="114" t="str">
        <f>Report!AC6</f>
        <v>Labelled RA but is inconclusive </v>
      </c>
      <c r="C36" s="133" t="s">
        <v>163</v>
      </c>
      <c r="D36" s="110"/>
      <c r="E36" s="110"/>
      <c r="F36" s="110"/>
      <c r="G36" s="110"/>
      <c r="H36" s="110"/>
      <c r="I36" s="110"/>
      <c r="J36" s="110"/>
      <c r="K36" s="110"/>
    </row>
    <row r="37" spans="1:11" ht="15" customHeight="1">
      <c r="A37" s="100"/>
      <c r="B37" s="114" t="str">
        <f>Report!AC7</f>
        <v>Labelled RA but is CR</v>
      </c>
      <c r="C37" s="133" t="s">
        <v>164</v>
      </c>
      <c r="D37" s="110"/>
      <c r="E37" s="110"/>
      <c r="F37" s="110"/>
      <c r="G37" s="110"/>
      <c r="H37" s="110"/>
      <c r="I37" s="110"/>
      <c r="J37" s="110"/>
      <c r="K37" s="110"/>
    </row>
    <row r="38" spans="1:11" ht="15" customHeight="1">
      <c r="A38" s="100"/>
      <c r="B38" s="114" t="str">
        <f>Report!AC8</f>
        <v>Labelled RA but unreplicated waveform</v>
      </c>
      <c r="C38" s="133" t="s">
        <v>165</v>
      </c>
      <c r="D38" s="110"/>
      <c r="E38" s="110"/>
      <c r="F38" s="110"/>
      <c r="G38" s="110"/>
      <c r="H38" s="110"/>
      <c r="I38" s="110"/>
      <c r="J38" s="110"/>
      <c r="K38" s="110"/>
    </row>
    <row r="39" spans="1:11" ht="15" customHeight="1">
      <c r="A39" s="100"/>
      <c r="B39" s="114" t="str">
        <f>Report!AC9</f>
        <v>Labelled inconclusive but is CR</v>
      </c>
      <c r="C39" s="133" t="s">
        <v>166</v>
      </c>
      <c r="D39" s="110"/>
      <c r="E39" s="110"/>
      <c r="F39" s="110"/>
      <c r="G39" s="110"/>
      <c r="H39" s="110"/>
      <c r="I39" s="110"/>
      <c r="J39" s="110"/>
      <c r="K39" s="110"/>
    </row>
    <row r="40" spans="1:11" ht="15" customHeight="1">
      <c r="A40" s="100"/>
      <c r="B40" s="114" t="str">
        <f>Report!AC10</f>
        <v>Labelled inconclusive but is RA</v>
      </c>
      <c r="C40" s="133" t="s">
        <v>167</v>
      </c>
      <c r="D40" s="110"/>
      <c r="E40" s="110"/>
      <c r="F40" s="110"/>
      <c r="G40" s="110"/>
      <c r="H40" s="110"/>
      <c r="I40" s="110"/>
      <c r="J40" s="110"/>
      <c r="K40" s="110"/>
    </row>
    <row r="41" spans="1:11" ht="15" customHeight="1">
      <c r="A41" s="100"/>
      <c r="B41" s="114" t="str">
        <f>Report!AC11</f>
        <v>Threshold recorded as = when should be &lt;=</v>
      </c>
      <c r="C41" s="133" t="s">
        <v>168</v>
      </c>
      <c r="D41" s="110"/>
      <c r="E41" s="110"/>
      <c r="F41" s="110"/>
      <c r="G41" s="110"/>
      <c r="H41" s="110"/>
      <c r="I41" s="110"/>
      <c r="J41" s="110"/>
      <c r="K41" s="110"/>
    </row>
    <row r="42" spans="1:11" ht="15" customHeight="1">
      <c r="A42" s="100"/>
      <c r="B42" s="114" t="str">
        <f>Report!AC12</f>
        <v>More than 2 traces overlaid</v>
      </c>
      <c r="C42" s="133" t="s">
        <v>169</v>
      </c>
      <c r="D42" s="110"/>
      <c r="E42" s="110"/>
      <c r="F42" s="110"/>
      <c r="G42" s="110"/>
      <c r="H42" s="110"/>
      <c r="I42" s="110"/>
      <c r="J42" s="110"/>
      <c r="K42" s="110"/>
    </row>
    <row r="43" spans="1:11" ht="15" customHeight="1">
      <c r="A43" s="100"/>
      <c r="B43" s="114" t="str">
        <f>Report!AC13</f>
        <v>Inaccurate or doubtful peak labelling</v>
      </c>
      <c r="C43" s="133" t="s">
        <v>170</v>
      </c>
      <c r="D43" s="110"/>
      <c r="E43" s="110"/>
      <c r="F43" s="110"/>
      <c r="G43" s="110"/>
      <c r="H43" s="110"/>
      <c r="I43" s="110"/>
      <c r="J43" s="110"/>
      <c r="K43" s="110"/>
    </row>
    <row r="44" spans="1:11" ht="15" customHeight="1">
      <c r="A44" s="100"/>
      <c r="B44" s="114" t="str">
        <f>Report!AC14</f>
        <v>nHL to eHL correction incorrect</v>
      </c>
      <c r="C44" s="133" t="s">
        <v>171</v>
      </c>
      <c r="D44" s="110"/>
      <c r="E44" s="110"/>
      <c r="F44" s="110"/>
      <c r="G44" s="110"/>
      <c r="H44" s="110"/>
      <c r="I44" s="110"/>
      <c r="J44" s="110"/>
      <c r="K44" s="110"/>
    </row>
    <row r="45" spans="1:11" ht="15" customHeight="1">
      <c r="A45" s="100"/>
      <c r="B45" s="114" t="str">
        <f>Report!AC15</f>
        <v>Mismatch between chart and eSP/spreadsheet entry</v>
      </c>
      <c r="C45" s="133" t="s">
        <v>172</v>
      </c>
      <c r="D45" s="110"/>
      <c r="E45" s="110"/>
      <c r="F45" s="110"/>
      <c r="G45" s="110"/>
      <c r="H45" s="110"/>
      <c r="I45" s="110"/>
      <c r="J45" s="110"/>
      <c r="K45" s="110"/>
    </row>
    <row r="46" spans="2:11" ht="15" customHeight="1">
      <c r="B46" s="138" t="str">
        <f>Report!AC16</f>
        <v>Reported as Gold Standard but is not</v>
      </c>
      <c r="C46" s="133" t="s">
        <v>173</v>
      </c>
      <c r="D46" s="110"/>
      <c r="E46" s="110"/>
      <c r="F46" s="110"/>
      <c r="G46" s="110"/>
      <c r="H46" s="110"/>
      <c r="I46" s="110"/>
      <c r="J46" s="110"/>
      <c r="K46" s="110"/>
    </row>
    <row r="47" spans="2:11" ht="15" customHeight="1">
      <c r="B47" s="138" t="str">
        <f>Report!AC17</f>
        <v>Other - Interpretation</v>
      </c>
      <c r="C47" s="133" t="s">
        <v>174</v>
      </c>
      <c r="D47" s="110"/>
      <c r="E47" s="110"/>
      <c r="F47" s="110"/>
      <c r="G47" s="110"/>
      <c r="H47" s="110"/>
      <c r="I47" s="110"/>
      <c r="J47" s="110"/>
      <c r="K47" s="110"/>
    </row>
    <row r="48" spans="1:11" ht="15" customHeight="1">
      <c r="A48" s="100" t="str">
        <f>Report!$X$7</f>
        <v>Strategy</v>
      </c>
      <c r="B48" s="114" t="str">
        <f>Report!AD2</f>
        <v>BC would be helpful</v>
      </c>
      <c r="C48" s="133" t="s">
        <v>175</v>
      </c>
      <c r="D48" s="110"/>
      <c r="E48" s="110"/>
      <c r="F48" s="110"/>
      <c r="G48" s="110"/>
      <c r="H48" s="110"/>
      <c r="I48" s="110"/>
      <c r="J48" s="110"/>
      <c r="K48" s="110"/>
    </row>
    <row r="49" spans="1:11" ht="15" customHeight="1">
      <c r="A49" s="100"/>
      <c r="B49" s="114" t="str">
        <f>Report!AD3</f>
        <v>Other frequencies would be helpful</v>
      </c>
      <c r="C49" s="133" t="s">
        <v>176</v>
      </c>
      <c r="D49" s="110"/>
      <c r="E49" s="110"/>
      <c r="F49" s="110"/>
      <c r="G49" s="110"/>
      <c r="H49" s="110"/>
      <c r="I49" s="110"/>
      <c r="J49" s="110"/>
      <c r="K49" s="110"/>
    </row>
    <row r="50" spans="1:11" ht="15" customHeight="1">
      <c r="A50" s="100"/>
      <c r="B50" s="114" t="str">
        <f>Report!AD4</f>
        <v>Clicks would be helpful</v>
      </c>
      <c r="C50" s="133" t="s">
        <v>177</v>
      </c>
      <c r="D50" s="110"/>
      <c r="E50" s="110"/>
      <c r="F50" s="110"/>
      <c r="G50" s="110"/>
      <c r="H50" s="110"/>
      <c r="I50" s="110"/>
      <c r="J50" s="110"/>
      <c r="K50" s="110"/>
    </row>
    <row r="51" spans="1:11" ht="15" customHeight="1">
      <c r="A51" s="100"/>
      <c r="B51" s="114" t="str">
        <f>Report!AD5</f>
        <v>Unnecessary replication at levels not defining threshold</v>
      </c>
      <c r="C51" s="133" t="s">
        <v>178</v>
      </c>
      <c r="D51" s="110"/>
      <c r="E51" s="110"/>
      <c r="F51" s="110"/>
      <c r="G51" s="110"/>
      <c r="H51" s="110"/>
      <c r="I51" s="110"/>
      <c r="J51" s="110"/>
      <c r="K51" s="110"/>
    </row>
    <row r="52" spans="1:11" ht="15" customHeight="1">
      <c r="A52" s="100"/>
      <c r="B52" s="114" t="str">
        <f>Report!AD6</f>
        <v>Too many Inc traces at different levels</v>
      </c>
      <c r="C52" s="133" t="s">
        <v>179</v>
      </c>
      <c r="D52" s="110"/>
      <c r="E52" s="110"/>
      <c r="F52" s="110"/>
      <c r="G52" s="110"/>
      <c r="H52" s="110"/>
      <c r="I52" s="110"/>
      <c r="J52" s="110"/>
      <c r="K52" s="110"/>
    </row>
    <row r="53" spans="1:11" ht="15" customHeight="1">
      <c r="A53" s="100"/>
      <c r="B53" s="114" t="str">
        <f>Report!AD7</f>
        <v>Many thresholds &lt;=</v>
      </c>
      <c r="C53" s="133" t="s">
        <v>180</v>
      </c>
      <c r="D53" s="110"/>
      <c r="E53" s="110"/>
      <c r="F53" s="110"/>
      <c r="G53" s="110"/>
      <c r="H53" s="110"/>
      <c r="I53" s="110"/>
      <c r="J53" s="110"/>
      <c r="K53" s="110"/>
    </row>
    <row r="54" spans="1:11" ht="15" customHeight="1">
      <c r="A54" s="100"/>
      <c r="B54" s="114" t="str">
        <f>Report!AD8</f>
        <v>Too many levels used not near threshold</v>
      </c>
      <c r="C54" s="133" t="s">
        <v>181</v>
      </c>
      <c r="D54" s="110"/>
      <c r="E54" s="110"/>
      <c r="F54" s="110"/>
      <c r="G54" s="110"/>
      <c r="H54" s="110"/>
      <c r="I54" s="110"/>
      <c r="J54" s="110"/>
      <c r="K54" s="110"/>
    </row>
    <row r="55" spans="1:11" ht="15" customHeight="1">
      <c r="A55" s="100"/>
      <c r="B55" s="114" t="str">
        <f>Report!AD9</f>
        <v>Only 1 ear tested</v>
      </c>
      <c r="C55" s="133" t="s">
        <v>182</v>
      </c>
      <c r="D55" s="110"/>
      <c r="E55" s="110"/>
      <c r="F55" s="110"/>
      <c r="G55" s="110"/>
      <c r="H55" s="110"/>
      <c r="I55" s="110"/>
      <c r="J55" s="110"/>
      <c r="K55" s="110"/>
    </row>
    <row r="56" spans="1:11" ht="15" customHeight="1">
      <c r="A56" s="100"/>
      <c r="B56" s="114" t="str">
        <f>Report!AD10</f>
        <v>Lack of gold standard on each ear (AC and/or BC)</v>
      </c>
      <c r="C56" s="133" t="s">
        <v>183</v>
      </c>
      <c r="D56" s="110"/>
      <c r="E56" s="110"/>
      <c r="F56" s="110"/>
      <c r="G56" s="110"/>
      <c r="H56" s="110"/>
      <c r="I56" s="110"/>
      <c r="J56" s="110"/>
      <c r="K56" s="110"/>
    </row>
    <row r="57" spans="1:11" ht="15" customHeight="1">
      <c r="A57" s="100"/>
      <c r="B57" s="138" t="str">
        <f>Report!AD11</f>
        <v>Gap between CRs that define gold standard threshold is &gt;10dB</v>
      </c>
      <c r="C57" s="133" t="s">
        <v>184</v>
      </c>
      <c r="D57" s="110"/>
      <c r="E57" s="110"/>
      <c r="F57" s="110"/>
      <c r="G57" s="110"/>
      <c r="H57" s="110"/>
      <c r="I57" s="110"/>
      <c r="J57" s="110"/>
      <c r="K57" s="110"/>
    </row>
    <row r="58" spans="1:11" ht="15" customHeight="1">
      <c r="A58" s="100"/>
      <c r="B58" s="114" t="str">
        <f>Report!AD12</f>
        <v>A further 2 waveforms, added pairwise needed to resolve Inc</v>
      </c>
      <c r="C58" s="133" t="s">
        <v>185</v>
      </c>
      <c r="D58" s="110"/>
      <c r="E58" s="110"/>
      <c r="F58" s="110"/>
      <c r="G58" s="110"/>
      <c r="H58" s="110"/>
      <c r="I58" s="110"/>
      <c r="J58" s="110"/>
      <c r="K58" s="110"/>
    </row>
    <row r="59" spans="1:11" ht="15" customHeight="1">
      <c r="A59" s="100"/>
      <c r="B59" s="138" t="str">
        <f>Report!AD13</f>
        <v>Discharged but discharge level not reached</v>
      </c>
      <c r="C59" s="133" t="s">
        <v>186</v>
      </c>
      <c r="D59" s="110"/>
      <c r="E59" s="110"/>
      <c r="F59" s="110"/>
      <c r="G59" s="110"/>
      <c r="H59" s="110"/>
      <c r="I59" s="110"/>
      <c r="J59" s="110"/>
      <c r="K59" s="110"/>
    </row>
    <row r="60" spans="1:11" ht="15" customHeight="1">
      <c r="A60" s="100"/>
      <c r="B60" s="114" t="str">
        <f>Report!AD14</f>
        <v>Should test to lower level (eg in UHL or on BC to define ABG)</v>
      </c>
      <c r="C60" s="133" t="s">
        <v>187</v>
      </c>
      <c r="D60" s="110"/>
      <c r="E60" s="110"/>
      <c r="F60" s="110"/>
      <c r="G60" s="110"/>
      <c r="H60" s="110"/>
      <c r="I60" s="110"/>
      <c r="J60" s="110"/>
      <c r="K60" s="110"/>
    </row>
    <row r="61" spans="1:11" ht="15" customHeight="1">
      <c r="A61" s="100"/>
      <c r="B61" s="114" t="str">
        <f>Report!AD15</f>
        <v>Other - Strategy</v>
      </c>
      <c r="C61" s="133" t="s">
        <v>239</v>
      </c>
      <c r="D61" s="110"/>
      <c r="E61" s="110"/>
      <c r="F61" s="110"/>
      <c r="G61" s="110"/>
      <c r="H61" s="110"/>
      <c r="I61" s="110"/>
      <c r="J61" s="110"/>
      <c r="K61" s="110"/>
    </row>
    <row r="62" spans="1:11" ht="15" customHeight="1">
      <c r="A62" s="100" t="str">
        <f>Report!$X$8</f>
        <v>CM</v>
      </c>
      <c r="B62" s="114" t="str">
        <f>Report!AE2</f>
        <v>Waveforms (each polarity) must be replicated but were not</v>
      </c>
      <c r="C62" s="133" t="s">
        <v>188</v>
      </c>
      <c r="D62" s="110"/>
      <c r="E62" s="110"/>
      <c r="F62" s="110"/>
      <c r="G62" s="110"/>
      <c r="H62" s="110"/>
      <c r="I62" s="110"/>
      <c r="J62" s="110"/>
      <c r="K62" s="110"/>
    </row>
    <row r="63" spans="1:11" ht="15" customHeight="1">
      <c r="A63" s="100"/>
      <c r="B63" s="114" t="str">
        <f>Report!AE3</f>
        <v>Click ABR at same level needed for interpretation</v>
      </c>
      <c r="C63" s="133" t="s">
        <v>189</v>
      </c>
      <c r="D63" s="110"/>
      <c r="E63" s="110"/>
      <c r="F63" s="110"/>
      <c r="G63" s="110"/>
      <c r="H63" s="110"/>
      <c r="I63" s="110"/>
      <c r="J63" s="110"/>
      <c r="K63" s="110"/>
    </row>
    <row r="64" spans="1:11" ht="15" customHeight="1">
      <c r="A64" s="100"/>
      <c r="B64" s="114" t="str">
        <f>Report!AE4</f>
        <v>Display aspect ratio not optimal</v>
      </c>
      <c r="C64" s="133" t="s">
        <v>190</v>
      </c>
      <c r="D64" s="110"/>
      <c r="E64" s="110"/>
      <c r="F64" s="110"/>
      <c r="G64" s="110"/>
      <c r="H64" s="110"/>
      <c r="I64" s="110"/>
      <c r="J64" s="110"/>
      <c r="K64" s="110"/>
    </row>
    <row r="65" spans="1:11" ht="15" customHeight="1">
      <c r="A65" s="100"/>
      <c r="B65" s="114" t="str">
        <f>Report!AE5</f>
        <v>Rejection level outside recommended range</v>
      </c>
      <c r="C65" s="133" t="s">
        <v>191</v>
      </c>
      <c r="D65" s="110"/>
      <c r="E65" s="110"/>
      <c r="F65" s="110"/>
      <c r="G65" s="110"/>
      <c r="H65" s="110"/>
      <c r="I65" s="110"/>
      <c r="J65" s="110"/>
      <c r="K65" s="110"/>
    </row>
    <row r="66" spans="1:11" ht="15" customHeight="1">
      <c r="A66" s="101"/>
      <c r="B66" s="112" t="str">
        <f>Report!AE6</f>
        <v>CM test not done when appropriate</v>
      </c>
      <c r="C66" s="133" t="s">
        <v>192</v>
      </c>
      <c r="D66" s="110"/>
      <c r="E66" s="110"/>
      <c r="F66" s="110"/>
      <c r="G66" s="110"/>
      <c r="H66" s="110"/>
      <c r="I66" s="110"/>
      <c r="J66" s="110"/>
      <c r="K66" s="110"/>
    </row>
    <row r="67" spans="1:11" ht="15" customHeight="1">
      <c r="A67" s="101"/>
      <c r="B67" s="114" t="str">
        <f>Report!AE7</f>
        <v>No run with tube clamped when CM looks present</v>
      </c>
      <c r="C67" s="133" t="s">
        <v>193</v>
      </c>
      <c r="D67" s="110"/>
      <c r="E67" s="110"/>
      <c r="F67" s="110"/>
      <c r="G67" s="110"/>
      <c r="H67" s="110"/>
      <c r="I67" s="110"/>
      <c r="J67" s="110"/>
      <c r="K67" s="110"/>
    </row>
    <row r="68" spans="1:11" ht="15" customHeight="1">
      <c r="A68" s="101"/>
      <c r="B68" s="114" t="str">
        <f>Report!AE8</f>
        <v>CM Interpretation doubtful</v>
      </c>
      <c r="C68" s="133" t="s">
        <v>194</v>
      </c>
      <c r="D68" s="110"/>
      <c r="E68" s="110"/>
      <c r="F68" s="110"/>
      <c r="G68" s="110"/>
      <c r="H68" s="110"/>
      <c r="I68" s="110"/>
      <c r="J68" s="110"/>
      <c r="K68" s="110"/>
    </row>
    <row r="69" spans="1:11" ht="15" customHeight="1">
      <c r="A69" s="101"/>
      <c r="B69" s="109" t="str">
        <f>Report!AE9</f>
        <v>Other - CM</v>
      </c>
      <c r="C69" s="135" t="s">
        <v>240</v>
      </c>
      <c r="D69" s="110"/>
      <c r="E69" s="110"/>
      <c r="F69" s="110"/>
      <c r="G69" s="110"/>
      <c r="H69" s="110"/>
      <c r="I69" s="110"/>
      <c r="J69" s="110"/>
      <c r="K69" s="110"/>
    </row>
    <row r="70" spans="1:3" ht="15" customHeight="1">
      <c r="A70" s="101"/>
      <c r="B70" s="100"/>
      <c r="C70" s="134"/>
    </row>
    <row r="71" spans="1:2" ht="15" customHeight="1">
      <c r="A71" s="101"/>
      <c r="B71" s="100"/>
    </row>
  </sheetData>
  <sheetProtection password="C86B" sheet="1" objects="1" scenarios="1" selectLockedCells="1"/>
  <mergeCells count="1">
    <mergeCell ref="A1:H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N71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A3" sqref="A3:AG3"/>
    </sheetView>
  </sheetViews>
  <sheetFormatPr defaultColWidth="8.8515625" defaultRowHeight="12.75"/>
  <cols>
    <col min="1" max="1" width="10.8515625" style="93" customWidth="1"/>
    <col min="2" max="3" width="9.421875" style="93" customWidth="1"/>
    <col min="4" max="4" width="17.00390625" style="93" customWidth="1"/>
    <col min="5" max="9" width="12.140625" style="93" customWidth="1"/>
    <col min="10" max="11" width="11.00390625" style="93" bestFit="1" customWidth="1"/>
    <col min="12" max="12" width="9.7109375" style="93" bestFit="1" customWidth="1"/>
    <col min="13" max="13" width="9.140625" style="93" bestFit="1" customWidth="1"/>
    <col min="14" max="14" width="11.28125" style="93" bestFit="1" customWidth="1"/>
    <col min="15" max="21" width="12.00390625" style="93" customWidth="1"/>
    <col min="22" max="33" width="5.7109375" style="93" customWidth="1"/>
    <col min="34" max="34" width="8.8515625" style="93" customWidth="1"/>
    <col min="35" max="47" width="24.421875" style="107" customWidth="1"/>
    <col min="48" max="48" width="73.421875" style="107" customWidth="1"/>
    <col min="49" max="49" width="24.421875" style="107" customWidth="1"/>
    <col min="50" max="50" width="31.28125" style="107" customWidth="1"/>
    <col min="51" max="51" width="12.57421875" style="108" customWidth="1"/>
    <col min="52" max="52" width="8.8515625" style="105" customWidth="1"/>
    <col min="53" max="61" width="8.8515625" style="94" customWidth="1"/>
    <col min="62" max="16384" width="8.8515625" style="95" customWidth="1"/>
  </cols>
  <sheetData>
    <row r="1" spans="2:66" s="89" customFormat="1" ht="42" customHeight="1">
      <c r="B1" s="90"/>
      <c r="C1" s="90"/>
      <c r="D1" s="90"/>
      <c r="E1" s="278" t="s">
        <v>195</v>
      </c>
      <c r="F1" s="279"/>
      <c r="G1" s="279"/>
      <c r="H1" s="279"/>
      <c r="I1" s="280"/>
      <c r="J1" s="281" t="s">
        <v>30</v>
      </c>
      <c r="K1" s="282"/>
      <c r="L1" s="282"/>
      <c r="M1" s="282"/>
      <c r="N1" s="280"/>
      <c r="O1" s="283" t="s">
        <v>36</v>
      </c>
      <c r="P1" s="284"/>
      <c r="Q1" s="285"/>
      <c r="R1" s="285"/>
      <c r="S1" s="285"/>
      <c r="T1" s="285"/>
      <c r="U1" s="286"/>
      <c r="V1" s="287" t="s">
        <v>196</v>
      </c>
      <c r="W1" s="288"/>
      <c r="X1" s="288"/>
      <c r="Y1" s="288"/>
      <c r="Z1" s="288"/>
      <c r="AA1" s="288"/>
      <c r="AB1" s="288"/>
      <c r="AC1" s="288"/>
      <c r="AD1" s="288"/>
      <c r="AE1" s="288"/>
      <c r="AF1" s="288"/>
      <c r="AG1" s="289"/>
      <c r="AH1" s="90"/>
      <c r="AI1" s="102" t="str">
        <f>Report!C37</f>
        <v>Labelled RA but unreplicated waveform</v>
      </c>
      <c r="AJ1" s="102" t="str">
        <f>Report!C38</f>
        <v>Threshold recorded as = when should be &lt;=</v>
      </c>
      <c r="AK1" s="102" t="str">
        <f>Report!C39</f>
        <v>Reported as Gold Standard but is not</v>
      </c>
      <c r="AL1" s="102" t="str">
        <f>Report!C40</f>
        <v>Mismatch between chart and eSP entry</v>
      </c>
      <c r="AM1" s="102" t="str">
        <f>Report!C41</f>
        <v>More than 2 traces overlaid</v>
      </c>
      <c r="AN1" s="102" t="str">
        <f>Report!C42</f>
        <v>A further 2 waveforms, added pairwise needed to resolve Inc</v>
      </c>
      <c r="AO1" s="102" t="str">
        <f>Report!C43</f>
        <v>BC would be helpful</v>
      </c>
      <c r="AP1" s="102">
        <f>Report!C44</f>
        <v>0</v>
      </c>
      <c r="AQ1" s="102">
        <f>Report!C45</f>
        <v>0</v>
      </c>
      <c r="AR1" s="102">
        <f>Report!C46</f>
        <v>0</v>
      </c>
      <c r="AS1" s="102">
        <f>Report!C47</f>
        <v>0</v>
      </c>
      <c r="AT1" s="102">
        <f>Report!C48</f>
        <v>0</v>
      </c>
      <c r="AU1" s="102"/>
      <c r="AV1" s="102"/>
      <c r="AW1" s="102"/>
      <c r="AX1" s="102"/>
      <c r="AY1" s="103"/>
      <c r="AZ1" s="104"/>
      <c r="BA1" s="91"/>
      <c r="BB1" s="91"/>
      <c r="BC1" s="91"/>
      <c r="BD1" s="91"/>
      <c r="BE1" s="91"/>
      <c r="BF1" s="91"/>
      <c r="BG1" s="91"/>
      <c r="BH1" s="91"/>
      <c r="BI1" s="91"/>
      <c r="BJ1" s="92"/>
      <c r="BK1" s="92"/>
      <c r="BL1" s="92"/>
      <c r="BM1" s="92"/>
      <c r="BN1" s="92"/>
    </row>
    <row r="2" spans="1:66" s="89" customFormat="1" ht="50.25" customHeight="1" thickBot="1">
      <c r="A2" s="89" t="s">
        <v>21</v>
      </c>
      <c r="B2" s="90" t="s">
        <v>205</v>
      </c>
      <c r="C2" s="90" t="s">
        <v>213</v>
      </c>
      <c r="D2" s="90" t="s">
        <v>104</v>
      </c>
      <c r="E2" s="145" t="s">
        <v>75</v>
      </c>
      <c r="F2" s="146" t="s">
        <v>197</v>
      </c>
      <c r="G2" s="147" t="s">
        <v>19</v>
      </c>
      <c r="H2" s="147" t="s">
        <v>198</v>
      </c>
      <c r="I2" s="148" t="s">
        <v>199</v>
      </c>
      <c r="J2" s="157" t="s">
        <v>200</v>
      </c>
      <c r="K2" s="158" t="s">
        <v>201</v>
      </c>
      <c r="L2" s="158" t="s">
        <v>202</v>
      </c>
      <c r="M2" s="149" t="s">
        <v>203</v>
      </c>
      <c r="N2" s="150" t="s">
        <v>204</v>
      </c>
      <c r="O2" s="151" t="s">
        <v>214</v>
      </c>
      <c r="P2" s="176" t="s">
        <v>229</v>
      </c>
      <c r="Q2" s="152" t="s">
        <v>241</v>
      </c>
      <c r="R2" s="152" t="s">
        <v>0</v>
      </c>
      <c r="S2" s="152" t="s">
        <v>3</v>
      </c>
      <c r="T2" s="152" t="s">
        <v>227</v>
      </c>
      <c r="U2" s="153" t="s">
        <v>10</v>
      </c>
      <c r="V2" s="154">
        <v>1</v>
      </c>
      <c r="W2" s="155">
        <v>2</v>
      </c>
      <c r="X2" s="155">
        <v>3</v>
      </c>
      <c r="Y2" s="155">
        <v>4</v>
      </c>
      <c r="Z2" s="155">
        <v>5</v>
      </c>
      <c r="AA2" s="155">
        <v>6</v>
      </c>
      <c r="AB2" s="155">
        <v>7</v>
      </c>
      <c r="AC2" s="155">
        <v>8</v>
      </c>
      <c r="AD2" s="155">
        <v>9</v>
      </c>
      <c r="AE2" s="155">
        <v>10</v>
      </c>
      <c r="AF2" s="155">
        <v>11</v>
      </c>
      <c r="AG2" s="156">
        <v>12</v>
      </c>
      <c r="AH2" s="90"/>
      <c r="AI2" s="102" t="str">
        <f>VLOOKUP($AI1,$AV$4:$AW$70,2,0)</f>
        <v>I7</v>
      </c>
      <c r="AJ2" s="102" t="str">
        <f>VLOOKUP($AJ1,$AV$4:$AW$70,2,0)</f>
        <v>I10</v>
      </c>
      <c r="AK2" s="102" t="str">
        <f>VLOOKUP($AK1,$AV$4:$AW$70,2,0)</f>
        <v>I15</v>
      </c>
      <c r="AL2" s="102" t="e">
        <f>VLOOKUP($AL1,$AV$4:$AW$70,2,0)</f>
        <v>#N/A</v>
      </c>
      <c r="AM2" s="102" t="str">
        <f>VLOOKUP($AM1,$AV$4:$AW$70,2,0)</f>
        <v>I11</v>
      </c>
      <c r="AN2" s="102" t="str">
        <f>VLOOKUP($AN1,$AV$4:$AW$70,2,0)</f>
        <v>T11</v>
      </c>
      <c r="AO2" s="102" t="str">
        <f>VLOOKUP($AO1,$AV$4:$AW$70,2,0)</f>
        <v>T1</v>
      </c>
      <c r="AP2" s="102" t="e">
        <f>VLOOKUP($AP1,$AV$4:$AW$70,2,0)</f>
        <v>#N/A</v>
      </c>
      <c r="AQ2" s="102" t="e">
        <f>VLOOKUP($AQ1,$AV$4:$AW$70,2,0)</f>
        <v>#N/A</v>
      </c>
      <c r="AR2" s="102" t="e">
        <f>VLOOKUP($AR1,$AV$4:$AW$70,2,0)</f>
        <v>#N/A</v>
      </c>
      <c r="AS2" s="102" t="e">
        <f>VLOOKUP($AS1,$AV$4:$AW$70,2,0)</f>
        <v>#N/A</v>
      </c>
      <c r="AT2" s="102" t="e">
        <f>VLOOKUP($AT1,$AV$4:$AW$70,2,0)</f>
        <v>#N/A</v>
      </c>
      <c r="AU2" s="102"/>
      <c r="AV2" s="103" t="s">
        <v>66</v>
      </c>
      <c r="AW2" s="103" t="s">
        <v>206</v>
      </c>
      <c r="AX2" s="103" t="s">
        <v>34</v>
      </c>
      <c r="AY2" s="103" t="s">
        <v>206</v>
      </c>
      <c r="AZ2" s="104"/>
      <c r="BA2" s="91"/>
      <c r="BB2" s="91"/>
      <c r="BC2" s="91"/>
      <c r="BD2" s="91"/>
      <c r="BE2" s="91"/>
      <c r="BF2" s="91"/>
      <c r="BG2" s="91"/>
      <c r="BH2" s="91"/>
      <c r="BI2" s="91"/>
      <c r="BJ2" s="92"/>
      <c r="BK2" s="92"/>
      <c r="BL2" s="92"/>
      <c r="BM2" s="92"/>
      <c r="BN2" s="92"/>
    </row>
    <row r="3" spans="1:66" s="141" customFormat="1" ht="15" customHeight="1">
      <c r="A3" s="177">
        <f>Report!C3</f>
        <v>0</v>
      </c>
      <c r="B3" s="177">
        <f>Report!C14</f>
        <v>0</v>
      </c>
      <c r="C3" s="177" t="str">
        <f>Report!C4</f>
        <v>Example</v>
      </c>
      <c r="D3" s="177" t="str">
        <f>Report!C11</f>
        <v>PCHI management</v>
      </c>
      <c r="E3" s="178">
        <f>Report!C7</f>
        <v>0</v>
      </c>
      <c r="F3" s="178">
        <f>Report!C13</f>
        <v>0</v>
      </c>
      <c r="G3" s="178">
        <f>Report!C17</f>
        <v>0</v>
      </c>
      <c r="H3" s="179">
        <f>F3-E3</f>
        <v>0</v>
      </c>
      <c r="I3" s="179">
        <f>G3-F3</f>
        <v>0</v>
      </c>
      <c r="J3" s="179">
        <f>Report!E53</f>
        <v>0</v>
      </c>
      <c r="K3" s="179">
        <f>Report!F53</f>
        <v>4</v>
      </c>
      <c r="L3" s="179">
        <f>(J3/(J3+K3))*100</f>
        <v>0</v>
      </c>
      <c r="M3" s="179">
        <f>Report!G54</f>
        <v>3</v>
      </c>
      <c r="N3" s="179">
        <f>Report!G55</f>
        <v>8</v>
      </c>
      <c r="O3" s="179">
        <f>Report!B52</f>
        <v>1</v>
      </c>
      <c r="P3" s="179">
        <f>Report!B53</f>
        <v>0</v>
      </c>
      <c r="Q3" s="179">
        <f>Report!B54</f>
        <v>0</v>
      </c>
      <c r="R3" s="179">
        <f>Report!B55</f>
        <v>0</v>
      </c>
      <c r="S3" s="179">
        <f>Report!B56</f>
        <v>5</v>
      </c>
      <c r="T3" s="179">
        <f>Report!B57</f>
        <v>2</v>
      </c>
      <c r="U3" s="179">
        <f>Report!B58</f>
        <v>0</v>
      </c>
      <c r="V3" s="180" t="str">
        <f aca="true" t="shared" si="0" ref="V3:AG3">AI2</f>
        <v>I7</v>
      </c>
      <c r="W3" s="180" t="str">
        <f t="shared" si="0"/>
        <v>I10</v>
      </c>
      <c r="X3" s="180" t="str">
        <f t="shared" si="0"/>
        <v>I15</v>
      </c>
      <c r="Y3" s="180" t="e">
        <f t="shared" si="0"/>
        <v>#N/A</v>
      </c>
      <c r="Z3" s="180" t="str">
        <f t="shared" si="0"/>
        <v>I11</v>
      </c>
      <c r="AA3" s="180" t="str">
        <f t="shared" si="0"/>
        <v>T11</v>
      </c>
      <c r="AB3" s="180" t="str">
        <f t="shared" si="0"/>
        <v>T1</v>
      </c>
      <c r="AC3" s="180" t="e">
        <f t="shared" si="0"/>
        <v>#N/A</v>
      </c>
      <c r="AD3" s="180" t="e">
        <f t="shared" si="0"/>
        <v>#N/A</v>
      </c>
      <c r="AE3" s="180" t="e">
        <f t="shared" si="0"/>
        <v>#N/A</v>
      </c>
      <c r="AF3" s="180" t="e">
        <f t="shared" si="0"/>
        <v>#N/A</v>
      </c>
      <c r="AG3" s="180" t="e">
        <f t="shared" si="0"/>
        <v>#N/A</v>
      </c>
      <c r="AH3" s="159"/>
      <c r="AI3" s="160"/>
      <c r="AJ3" s="160"/>
      <c r="AK3" s="160"/>
      <c r="AL3" s="160"/>
      <c r="AM3" s="160"/>
      <c r="AN3" s="160"/>
      <c r="AO3" s="160"/>
      <c r="AP3" s="160"/>
      <c r="AQ3" s="160"/>
      <c r="AR3" s="160"/>
      <c r="AS3" s="160"/>
      <c r="AT3" s="160"/>
      <c r="AU3" s="160"/>
      <c r="AV3" s="142"/>
      <c r="AW3" s="142"/>
      <c r="AX3" s="142"/>
      <c r="AY3" s="142"/>
      <c r="AZ3" s="143"/>
      <c r="BA3" s="144"/>
      <c r="BB3" s="144"/>
      <c r="BC3" s="144"/>
      <c r="BD3" s="144"/>
      <c r="BE3" s="144"/>
      <c r="BF3" s="144"/>
      <c r="BG3" s="144"/>
      <c r="BH3" s="144"/>
      <c r="BI3" s="144"/>
      <c r="BJ3" s="144"/>
      <c r="BK3" s="144"/>
      <c r="BL3" s="144"/>
      <c r="BM3" s="144"/>
      <c r="BN3" s="144"/>
    </row>
    <row r="4" spans="34:66" s="89" customFormat="1" ht="15" customHeight="1">
      <c r="AH4" s="90"/>
      <c r="AI4" s="161"/>
      <c r="AJ4" s="161"/>
      <c r="AK4" s="161"/>
      <c r="AL4" s="161"/>
      <c r="AM4" s="161"/>
      <c r="AN4" s="161"/>
      <c r="AO4" s="161"/>
      <c r="AP4" s="161"/>
      <c r="AQ4" s="161"/>
      <c r="AR4" s="161"/>
      <c r="AS4" s="161"/>
      <c r="AT4" s="161"/>
      <c r="AU4" s="102"/>
      <c r="AV4" s="106" t="str">
        <f>'Improvement Indicators'!B3</f>
        <v>No Case ID</v>
      </c>
      <c r="AW4" s="106" t="str">
        <f>'Improvement Indicators'!C3</f>
        <v>A1</v>
      </c>
      <c r="AX4" s="162" t="str">
        <f>Report!X2</f>
        <v>Admin</v>
      </c>
      <c r="AY4" s="163" t="s">
        <v>242</v>
      </c>
      <c r="AZ4" s="104"/>
      <c r="BA4" s="91"/>
      <c r="BB4" s="91"/>
      <c r="BC4" s="91"/>
      <c r="BD4" s="91"/>
      <c r="BE4" s="91"/>
      <c r="BF4" s="91"/>
      <c r="BG4" s="91"/>
      <c r="BH4" s="91"/>
      <c r="BI4" s="91"/>
      <c r="BJ4" s="92"/>
      <c r="BK4" s="92"/>
      <c r="BL4" s="92"/>
      <c r="BM4" s="92"/>
      <c r="BN4" s="92"/>
    </row>
    <row r="5" spans="35:51" ht="15" customHeight="1">
      <c r="AI5" s="102"/>
      <c r="AJ5" s="102"/>
      <c r="AK5" s="102"/>
      <c r="AL5" s="102"/>
      <c r="AM5" s="102"/>
      <c r="AN5" s="102"/>
      <c r="AO5" s="102"/>
      <c r="AP5" s="102"/>
      <c r="AQ5" s="102"/>
      <c r="AR5" s="102"/>
      <c r="AS5" s="102"/>
      <c r="AT5" s="102"/>
      <c r="AU5" s="102"/>
      <c r="AV5" s="106" t="str">
        <f>'Improvement Indicators'!B4</f>
        <v>Incomplete date/age info</v>
      </c>
      <c r="AW5" s="106" t="str">
        <f>'Improvement Indicators'!C4</f>
        <v>A2</v>
      </c>
      <c r="AX5" s="102" t="str">
        <f>Report!X3</f>
        <v>Parameters</v>
      </c>
      <c r="AY5" s="103" t="s">
        <v>207</v>
      </c>
    </row>
    <row r="6" spans="35:51" ht="15" customHeight="1">
      <c r="AI6" s="102"/>
      <c r="AJ6" s="102"/>
      <c r="AK6" s="102"/>
      <c r="AL6" s="102"/>
      <c r="AM6" s="102"/>
      <c r="AN6" s="102"/>
      <c r="AO6" s="102"/>
      <c r="AP6" s="102"/>
      <c r="AQ6" s="102"/>
      <c r="AR6" s="102"/>
      <c r="AS6" s="102"/>
      <c r="AT6" s="102"/>
      <c r="AU6" s="102"/>
      <c r="AV6" s="106" t="str">
        <f>'Improvement Indicators'!B5</f>
        <v>Incomplete future strategy info</v>
      </c>
      <c r="AW6" s="106" t="str">
        <f>'Improvement Indicators'!C5</f>
        <v>A3</v>
      </c>
      <c r="AX6" s="102" t="str">
        <f>Report!X4</f>
        <v>Recording_Quality</v>
      </c>
      <c r="AY6" s="103" t="s">
        <v>208</v>
      </c>
    </row>
    <row r="7" spans="35:51" ht="15" customHeight="1">
      <c r="AI7" s="102"/>
      <c r="AJ7" s="102"/>
      <c r="AK7" s="102"/>
      <c r="AL7" s="102"/>
      <c r="AM7" s="102"/>
      <c r="AN7" s="102"/>
      <c r="AO7" s="102"/>
      <c r="AP7" s="102"/>
      <c r="AQ7" s="102"/>
      <c r="AR7" s="102"/>
      <c r="AS7" s="102"/>
      <c r="AT7" s="102"/>
      <c r="AU7" s="102"/>
      <c r="AV7" s="106" t="str">
        <f>'Improvement Indicators'!B6</f>
        <v>Incomplete intended management info</v>
      </c>
      <c r="AW7" s="106" t="str">
        <f>'Improvement Indicators'!C6</f>
        <v>A4</v>
      </c>
      <c r="AX7" s="102" t="str">
        <f>Report!X5</f>
        <v>Display</v>
      </c>
      <c r="AY7" s="103" t="s">
        <v>209</v>
      </c>
    </row>
    <row r="8" spans="35:51" ht="15" customHeight="1">
      <c r="AI8" s="102"/>
      <c r="AJ8" s="102"/>
      <c r="AK8" s="102"/>
      <c r="AL8" s="102"/>
      <c r="AM8" s="102"/>
      <c r="AN8" s="102"/>
      <c r="AO8" s="102"/>
      <c r="AP8" s="102"/>
      <c r="AQ8" s="102"/>
      <c r="AR8" s="102"/>
      <c r="AS8" s="102"/>
      <c r="AT8" s="102"/>
      <c r="AU8" s="102"/>
      <c r="AV8" s="106" t="str">
        <f>'Improvement Indicators'!B7</f>
        <v>Other - Admin</v>
      </c>
      <c r="AW8" s="106" t="str">
        <f>'Improvement Indicators'!C7</f>
        <v>A5</v>
      </c>
      <c r="AX8" s="102" t="str">
        <f>Report!X6</f>
        <v>Interpretation</v>
      </c>
      <c r="AY8" s="103" t="s">
        <v>210</v>
      </c>
    </row>
    <row r="9" spans="35:51" ht="15" customHeight="1">
      <c r="AI9" s="102"/>
      <c r="AJ9" s="102"/>
      <c r="AK9" s="102"/>
      <c r="AL9" s="102"/>
      <c r="AM9" s="102"/>
      <c r="AN9" s="102"/>
      <c r="AO9" s="102"/>
      <c r="AP9" s="102"/>
      <c r="AQ9" s="102"/>
      <c r="AR9" s="102"/>
      <c r="AS9" s="102"/>
      <c r="AT9" s="102"/>
      <c r="AU9" s="102"/>
      <c r="AV9" s="106" t="str">
        <f>'Improvement Indicators'!B8</f>
        <v>Stimulus not Alternating</v>
      </c>
      <c r="AW9" s="106" t="str">
        <f>'Improvement Indicators'!C8</f>
        <v>P1</v>
      </c>
      <c r="AX9" s="102" t="str">
        <f>Report!X7</f>
        <v>Strategy</v>
      </c>
      <c r="AY9" s="103" t="s">
        <v>211</v>
      </c>
    </row>
    <row r="10" spans="35:51" ht="15" customHeight="1">
      <c r="AI10" s="102"/>
      <c r="AJ10" s="102"/>
      <c r="AK10" s="102"/>
      <c r="AL10" s="102"/>
      <c r="AM10" s="102"/>
      <c r="AN10" s="102"/>
      <c r="AO10" s="102"/>
      <c r="AP10" s="102"/>
      <c r="AQ10" s="102"/>
      <c r="AR10" s="102"/>
      <c r="AS10" s="102"/>
      <c r="AT10" s="102"/>
      <c r="AU10" s="102"/>
      <c r="AV10" s="106" t="str">
        <f>'Improvement Indicators'!B9</f>
        <v>Tone pip incorrect (ie not 2:1:2)</v>
      </c>
      <c r="AW10" s="106" t="str">
        <f>'Improvement Indicators'!C9</f>
        <v>P2</v>
      </c>
      <c r="AX10" s="102" t="str">
        <f>Report!X8</f>
        <v>CM</v>
      </c>
      <c r="AY10" s="103" t="s">
        <v>212</v>
      </c>
    </row>
    <row r="11" spans="35:51" ht="15" customHeight="1">
      <c r="AI11" s="102"/>
      <c r="AJ11" s="102"/>
      <c r="AK11" s="102"/>
      <c r="AL11" s="102"/>
      <c r="AM11" s="102"/>
      <c r="AN11" s="102"/>
      <c r="AO11" s="102"/>
      <c r="AP11" s="102"/>
      <c r="AQ11" s="102"/>
      <c r="AR11" s="102"/>
      <c r="AS11" s="102"/>
      <c r="AT11" s="102"/>
      <c r="AU11" s="102"/>
      <c r="AV11" s="106" t="str">
        <f>'Improvement Indicators'!B10</f>
        <v>Rep rate not optimal</v>
      </c>
      <c r="AW11" s="106" t="str">
        <f>'Improvement Indicators'!C10</f>
        <v>P3</v>
      </c>
      <c r="AX11" s="102"/>
      <c r="AY11" s="103"/>
    </row>
    <row r="12" spans="35:51" ht="15" customHeight="1">
      <c r="AI12" s="102"/>
      <c r="AJ12" s="102"/>
      <c r="AK12" s="102"/>
      <c r="AL12" s="102"/>
      <c r="AM12" s="102"/>
      <c r="AN12" s="102"/>
      <c r="AO12" s="102"/>
      <c r="AP12" s="102"/>
      <c r="AQ12" s="102"/>
      <c r="AR12" s="102"/>
      <c r="AS12" s="102"/>
      <c r="AT12" s="102"/>
      <c r="AU12" s="102"/>
      <c r="AV12" s="106" t="str">
        <f>'Improvement Indicators'!B11</f>
        <v>Exceeded max level with inserts</v>
      </c>
      <c r="AW12" s="106" t="str">
        <f>'Improvement Indicators'!C11</f>
        <v>P4</v>
      </c>
      <c r="AX12" s="102"/>
      <c r="AY12" s="103"/>
    </row>
    <row r="13" spans="35:51" ht="15" customHeight="1">
      <c r="AI13" s="102"/>
      <c r="AJ13" s="102"/>
      <c r="AK13" s="102"/>
      <c r="AL13" s="102"/>
      <c r="AM13" s="102"/>
      <c r="AN13" s="102"/>
      <c r="AO13" s="102"/>
      <c r="AP13" s="102"/>
      <c r="AQ13" s="102"/>
      <c r="AR13" s="102"/>
      <c r="AS13" s="102"/>
      <c r="AT13" s="102"/>
      <c r="AU13" s="102"/>
      <c r="AV13" s="106" t="str">
        <f>'Improvement Indicators'!B12</f>
        <v>Time window not optimal</v>
      </c>
      <c r="AW13" s="106" t="str">
        <f>'Improvement Indicators'!C12</f>
        <v>P5</v>
      </c>
      <c r="AX13" s="102"/>
      <c r="AY13" s="103"/>
    </row>
    <row r="14" spans="35:51" ht="15" customHeight="1">
      <c r="AI14" s="102"/>
      <c r="AJ14" s="102"/>
      <c r="AK14" s="102"/>
      <c r="AL14" s="102"/>
      <c r="AM14" s="102"/>
      <c r="AN14" s="102"/>
      <c r="AO14" s="102"/>
      <c r="AP14" s="102"/>
      <c r="AQ14" s="102"/>
      <c r="AR14" s="102"/>
      <c r="AS14" s="102"/>
      <c r="AT14" s="102"/>
      <c r="AU14" s="102"/>
      <c r="AV14" s="106" t="str">
        <f>'Improvement Indicators'!B13</f>
        <v>Low no of sweeps used</v>
      </c>
      <c r="AW14" s="106" t="str">
        <f>'Improvement Indicators'!C13</f>
        <v>P6</v>
      </c>
      <c r="AX14" s="102"/>
      <c r="AY14" s="103"/>
    </row>
    <row r="15" spans="35:54" ht="15" customHeight="1">
      <c r="AI15" s="102"/>
      <c r="AJ15" s="102"/>
      <c r="AK15" s="102"/>
      <c r="AL15" s="102"/>
      <c r="AM15" s="102"/>
      <c r="AN15" s="102"/>
      <c r="AO15" s="102"/>
      <c r="AP15" s="102"/>
      <c r="AQ15" s="102"/>
      <c r="AR15" s="102"/>
      <c r="AS15" s="102"/>
      <c r="AT15" s="102"/>
      <c r="AU15" s="102"/>
      <c r="AV15" s="106" t="str">
        <f>'Improvement Indicators'!B14</f>
        <v>Filters not optimal</v>
      </c>
      <c r="AW15" s="106" t="str">
        <f>'Improvement Indicators'!C14</f>
        <v>P7</v>
      </c>
      <c r="AX15" s="102"/>
      <c r="AY15" s="103"/>
      <c r="BB15" s="96"/>
    </row>
    <row r="16" spans="35:54" ht="15" customHeight="1">
      <c r="AI16" s="102"/>
      <c r="AJ16" s="102"/>
      <c r="AK16" s="102"/>
      <c r="AL16" s="102"/>
      <c r="AM16" s="102"/>
      <c r="AN16" s="102"/>
      <c r="AO16" s="102"/>
      <c r="AP16" s="102"/>
      <c r="AQ16" s="102"/>
      <c r="AR16" s="102"/>
      <c r="AS16" s="102"/>
      <c r="AT16" s="102"/>
      <c r="AU16" s="102"/>
      <c r="AV16" s="106" t="str">
        <f>'Improvement Indicators'!B15</f>
        <v>Gain/artefact reject level not optimal</v>
      </c>
      <c r="AW16" s="106" t="str">
        <f>'Improvement Indicators'!C15</f>
        <v>P8</v>
      </c>
      <c r="AX16" s="102"/>
      <c r="AY16" s="103"/>
      <c r="BB16" s="96"/>
    </row>
    <row r="17" spans="35:54" ht="15" customHeight="1">
      <c r="AI17" s="102"/>
      <c r="AJ17" s="102"/>
      <c r="AK17" s="102"/>
      <c r="AL17" s="102"/>
      <c r="AM17" s="102"/>
      <c r="AN17" s="102"/>
      <c r="AO17" s="102"/>
      <c r="AP17" s="102"/>
      <c r="AQ17" s="102"/>
      <c r="AR17" s="102"/>
      <c r="AS17" s="102"/>
      <c r="AT17" s="102"/>
      <c r="AU17" s="102"/>
      <c r="AV17" s="106" t="str">
        <f>'Improvement Indicators'!B16</f>
        <v>Notch filter used</v>
      </c>
      <c r="AW17" s="106" t="str">
        <f>'Improvement Indicators'!C16</f>
        <v>P9</v>
      </c>
      <c r="AX17" s="102"/>
      <c r="AY17" s="103"/>
      <c r="BB17" s="96"/>
    </row>
    <row r="18" spans="1:66" s="94" customFormat="1" ht="15" customHeight="1">
      <c r="A18" s="93"/>
      <c r="B18" s="93"/>
      <c r="C18" s="93"/>
      <c r="D18" s="93"/>
      <c r="E18" s="93"/>
      <c r="F18" s="93"/>
      <c r="G18" s="93"/>
      <c r="H18" s="93"/>
      <c r="I18" s="93"/>
      <c r="J18" s="93"/>
      <c r="K18" s="93"/>
      <c r="L18" s="93"/>
      <c r="M18" s="93"/>
      <c r="N18" s="93"/>
      <c r="O18" s="93"/>
      <c r="P18" s="93"/>
      <c r="Q18" s="93"/>
      <c r="R18" s="93"/>
      <c r="S18" s="93"/>
      <c r="T18" s="93"/>
      <c r="U18" s="93"/>
      <c r="V18" s="93"/>
      <c r="W18" s="93"/>
      <c r="X18" s="93"/>
      <c r="Y18" s="93"/>
      <c r="Z18" s="93"/>
      <c r="AA18" s="93"/>
      <c r="AB18" s="93"/>
      <c r="AC18" s="93"/>
      <c r="AD18" s="93"/>
      <c r="AE18" s="93"/>
      <c r="AF18" s="93"/>
      <c r="AG18" s="93"/>
      <c r="AH18" s="93"/>
      <c r="AI18" s="102"/>
      <c r="AJ18" s="102"/>
      <c r="AK18" s="102"/>
      <c r="AL18" s="102"/>
      <c r="AM18" s="102"/>
      <c r="AN18" s="102"/>
      <c r="AO18" s="102"/>
      <c r="AP18" s="102"/>
      <c r="AQ18" s="102"/>
      <c r="AR18" s="102"/>
      <c r="AS18" s="102"/>
      <c r="AT18" s="102"/>
      <c r="AU18" s="102"/>
      <c r="AV18" s="106" t="str">
        <f>'Improvement Indicators'!B17</f>
        <v>Blocking period or appearance inappropriate</v>
      </c>
      <c r="AW18" s="106" t="str">
        <f>'Improvement Indicators'!C17</f>
        <v>P10</v>
      </c>
      <c r="AX18" s="102"/>
      <c r="AY18" s="103"/>
      <c r="AZ18" s="105"/>
      <c r="BB18" s="96"/>
      <c r="BJ18" s="95"/>
      <c r="BK18" s="95"/>
      <c r="BL18" s="95"/>
      <c r="BM18" s="95"/>
      <c r="BN18" s="95"/>
    </row>
    <row r="19" spans="1:66" s="94" customFormat="1" ht="15" customHeight="1">
      <c r="A19" s="93"/>
      <c r="B19" s="93"/>
      <c r="C19" s="93"/>
      <c r="D19" s="93"/>
      <c r="E19" s="93"/>
      <c r="F19" s="93"/>
      <c r="G19" s="93"/>
      <c r="H19" s="93"/>
      <c r="I19" s="93"/>
      <c r="J19" s="93"/>
      <c r="K19" s="93"/>
      <c r="L19" s="93"/>
      <c r="M19" s="93"/>
      <c r="N19" s="93"/>
      <c r="O19" s="93"/>
      <c r="P19" s="93"/>
      <c r="Q19" s="93"/>
      <c r="R19" s="93"/>
      <c r="S19" s="93"/>
      <c r="T19" s="93"/>
      <c r="U19" s="93"/>
      <c r="V19" s="93"/>
      <c r="W19" s="93"/>
      <c r="X19" s="93"/>
      <c r="Y19" s="93"/>
      <c r="Z19" s="93"/>
      <c r="AA19" s="93"/>
      <c r="AB19" s="93"/>
      <c r="AC19" s="93"/>
      <c r="AD19" s="93"/>
      <c r="AE19" s="93"/>
      <c r="AF19" s="93"/>
      <c r="AG19" s="93"/>
      <c r="AH19" s="93"/>
      <c r="AI19" s="102"/>
      <c r="AJ19" s="102"/>
      <c r="AK19" s="102"/>
      <c r="AL19" s="102"/>
      <c r="AM19" s="102"/>
      <c r="AN19" s="102"/>
      <c r="AO19" s="102"/>
      <c r="AP19" s="102"/>
      <c r="AQ19" s="102"/>
      <c r="AR19" s="102"/>
      <c r="AS19" s="102"/>
      <c r="AT19" s="102"/>
      <c r="AU19" s="102"/>
      <c r="AV19" s="106" t="str">
        <f>'Improvement Indicators'!B18</f>
        <v>Masking - none or insufficient level when needed</v>
      </c>
      <c r="AW19" s="106" t="str">
        <f>'Improvement Indicators'!C18</f>
        <v>P11</v>
      </c>
      <c r="AX19" s="102"/>
      <c r="AY19" s="103"/>
      <c r="AZ19" s="105"/>
      <c r="BB19" s="96"/>
      <c r="BJ19" s="95"/>
      <c r="BK19" s="95"/>
      <c r="BL19" s="95"/>
      <c r="BM19" s="95"/>
      <c r="BN19" s="95"/>
    </row>
    <row r="20" spans="1:66" s="94" customFormat="1" ht="15" customHeight="1">
      <c r="A20" s="93"/>
      <c r="B20" s="93"/>
      <c r="C20" s="93"/>
      <c r="D20" s="93"/>
      <c r="E20" s="93"/>
      <c r="F20" s="93"/>
      <c r="G20" s="93"/>
      <c r="H20" s="93"/>
      <c r="I20" s="93"/>
      <c r="J20" s="93"/>
      <c r="K20" s="93"/>
      <c r="L20" s="93"/>
      <c r="M20" s="93"/>
      <c r="N20" s="93"/>
      <c r="O20" s="93"/>
      <c r="P20" s="93"/>
      <c r="Q20" s="93"/>
      <c r="R20" s="93"/>
      <c r="S20" s="93"/>
      <c r="T20" s="93"/>
      <c r="U20" s="93"/>
      <c r="V20" s="93"/>
      <c r="W20" s="93"/>
      <c r="X20" s="93"/>
      <c r="Y20" s="93"/>
      <c r="Z20" s="93"/>
      <c r="AA20" s="93"/>
      <c r="AB20" s="93"/>
      <c r="AC20" s="93"/>
      <c r="AD20" s="93"/>
      <c r="AE20" s="93"/>
      <c r="AF20" s="93"/>
      <c r="AG20" s="93"/>
      <c r="AH20" s="93"/>
      <c r="AI20" s="102"/>
      <c r="AJ20" s="102"/>
      <c r="AK20" s="102"/>
      <c r="AL20" s="102"/>
      <c r="AM20" s="102"/>
      <c r="AN20" s="102"/>
      <c r="AO20" s="102"/>
      <c r="AP20" s="102"/>
      <c r="AQ20" s="102"/>
      <c r="AR20" s="102"/>
      <c r="AS20" s="102"/>
      <c r="AT20" s="102"/>
      <c r="AU20" s="102"/>
      <c r="AV20" s="106" t="str">
        <f>'Improvement Indicators'!B19</f>
        <v>Masking - on all time</v>
      </c>
      <c r="AW20" s="106" t="str">
        <f>'Improvement Indicators'!C19</f>
        <v>P12</v>
      </c>
      <c r="AX20" s="102"/>
      <c r="AY20" s="103"/>
      <c r="AZ20" s="105"/>
      <c r="BB20" s="96"/>
      <c r="BJ20" s="95"/>
      <c r="BK20" s="95"/>
      <c r="BL20" s="95"/>
      <c r="BM20" s="95"/>
      <c r="BN20" s="95"/>
    </row>
    <row r="21" spans="1:66" s="94" customFormat="1" ht="15" customHeight="1">
      <c r="A21" s="93"/>
      <c r="B21" s="93"/>
      <c r="C21" s="93"/>
      <c r="D21" s="93"/>
      <c r="E21" s="93"/>
      <c r="F21" s="93"/>
      <c r="G21" s="93"/>
      <c r="H21" s="93"/>
      <c r="I21" s="93"/>
      <c r="J21" s="93"/>
      <c r="K21" s="93"/>
      <c r="L21" s="93"/>
      <c r="M21" s="93"/>
      <c r="N21" s="93"/>
      <c r="O21" s="93"/>
      <c r="P21" s="93"/>
      <c r="Q21" s="93"/>
      <c r="R21" s="93"/>
      <c r="S21" s="93"/>
      <c r="T21" s="93"/>
      <c r="U21" s="93"/>
      <c r="V21" s="93"/>
      <c r="W21" s="93"/>
      <c r="X21" s="93"/>
      <c r="Y21" s="93"/>
      <c r="Z21" s="93"/>
      <c r="AA21" s="93"/>
      <c r="AB21" s="93"/>
      <c r="AC21" s="93"/>
      <c r="AD21" s="93"/>
      <c r="AE21" s="93"/>
      <c r="AF21" s="93"/>
      <c r="AG21" s="93"/>
      <c r="AH21" s="93"/>
      <c r="AI21" s="102"/>
      <c r="AJ21" s="102"/>
      <c r="AK21" s="102"/>
      <c r="AL21" s="102"/>
      <c r="AM21" s="102"/>
      <c r="AN21" s="102"/>
      <c r="AO21" s="102"/>
      <c r="AP21" s="102"/>
      <c r="AQ21" s="102"/>
      <c r="AR21" s="102"/>
      <c r="AS21" s="102"/>
      <c r="AT21" s="102"/>
      <c r="AU21" s="102"/>
      <c r="AV21" s="106" t="str">
        <f>'Improvement Indicators'!B20</f>
        <v>Other - Parameters</v>
      </c>
      <c r="AW21" s="106" t="str">
        <f>'Improvement Indicators'!C20</f>
        <v>P13</v>
      </c>
      <c r="AX21" s="102"/>
      <c r="AY21" s="103"/>
      <c r="AZ21" s="105"/>
      <c r="BB21" s="96"/>
      <c r="BJ21" s="95"/>
      <c r="BK21" s="95"/>
      <c r="BL21" s="95"/>
      <c r="BM21" s="95"/>
      <c r="BN21" s="95"/>
    </row>
    <row r="22" spans="1:66" s="94" customFormat="1" ht="15" customHeight="1">
      <c r="A22" s="93"/>
      <c r="B22" s="93"/>
      <c r="C22" s="93"/>
      <c r="D22" s="93"/>
      <c r="E22" s="93"/>
      <c r="F22" s="93"/>
      <c r="G22" s="93"/>
      <c r="H22" s="93"/>
      <c r="I22" s="93"/>
      <c r="J22" s="93"/>
      <c r="K22" s="93"/>
      <c r="L22" s="93"/>
      <c r="M22" s="93"/>
      <c r="N22" s="93"/>
      <c r="O22" s="93"/>
      <c r="P22" s="93"/>
      <c r="Q22" s="93"/>
      <c r="R22" s="93"/>
      <c r="S22" s="93"/>
      <c r="T22" s="93"/>
      <c r="U22" s="93"/>
      <c r="V22" s="93"/>
      <c r="W22" s="93"/>
      <c r="X22" s="93"/>
      <c r="Y22" s="93"/>
      <c r="Z22" s="93"/>
      <c r="AA22" s="93"/>
      <c r="AB22" s="93"/>
      <c r="AC22" s="93"/>
      <c r="AD22" s="93"/>
      <c r="AE22" s="93"/>
      <c r="AF22" s="93"/>
      <c r="AG22" s="93"/>
      <c r="AH22" s="93"/>
      <c r="AI22" s="102"/>
      <c r="AJ22" s="102"/>
      <c r="AK22" s="102"/>
      <c r="AL22" s="102"/>
      <c r="AM22" s="102"/>
      <c r="AN22" s="102"/>
      <c r="AO22" s="102"/>
      <c r="AP22" s="102"/>
      <c r="AQ22" s="102"/>
      <c r="AR22" s="102"/>
      <c r="AS22" s="102"/>
      <c r="AT22" s="102"/>
      <c r="AU22" s="102"/>
      <c r="AV22" s="106" t="str">
        <f>'Improvement Indicators'!B21</f>
        <v>High number of rejects indicating poor recording conditions</v>
      </c>
      <c r="AW22" s="106" t="str">
        <f>'Improvement Indicators'!C21</f>
        <v>Q1</v>
      </c>
      <c r="AX22" s="102"/>
      <c r="AY22" s="103"/>
      <c r="AZ22" s="105"/>
      <c r="BB22" s="96"/>
      <c r="BJ22" s="95"/>
      <c r="BK22" s="95"/>
      <c r="BL22" s="95"/>
      <c r="BM22" s="95"/>
      <c r="BN22" s="95"/>
    </row>
    <row r="23" spans="1:66" s="94" customFormat="1" ht="15" customHeight="1">
      <c r="A23" s="93"/>
      <c r="B23" s="93"/>
      <c r="C23" s="93"/>
      <c r="D23" s="93"/>
      <c r="E23" s="93"/>
      <c r="F23" s="93"/>
      <c r="G23" s="93"/>
      <c r="H23" s="93"/>
      <c r="I23" s="93"/>
      <c r="J23" s="93"/>
      <c r="K23" s="93"/>
      <c r="L23" s="93"/>
      <c r="M23" s="93"/>
      <c r="N23" s="93"/>
      <c r="O23" s="93"/>
      <c r="P23" s="93"/>
      <c r="Q23" s="93"/>
      <c r="R23" s="93"/>
      <c r="S23" s="93"/>
      <c r="T23" s="93"/>
      <c r="U23" s="93"/>
      <c r="V23" s="93"/>
      <c r="W23" s="93"/>
      <c r="X23" s="93"/>
      <c r="Y23" s="93"/>
      <c r="Z23" s="93"/>
      <c r="AA23" s="93"/>
      <c r="AB23" s="93"/>
      <c r="AC23" s="93"/>
      <c r="AD23" s="93"/>
      <c r="AE23" s="93"/>
      <c r="AF23" s="93"/>
      <c r="AG23" s="93"/>
      <c r="AH23" s="93"/>
      <c r="AI23" s="102"/>
      <c r="AJ23" s="102"/>
      <c r="AK23" s="102"/>
      <c r="AL23" s="102"/>
      <c r="AM23" s="102"/>
      <c r="AN23" s="106"/>
      <c r="AO23" s="102"/>
      <c r="AP23" s="102"/>
      <c r="AQ23" s="102"/>
      <c r="AR23" s="102"/>
      <c r="AS23" s="102"/>
      <c r="AT23" s="102"/>
      <c r="AU23" s="102"/>
      <c r="AV23" s="106" t="str">
        <f>'Improvement Indicators'!B22</f>
        <v>Low number of rejects suggests reject level was not optimal</v>
      </c>
      <c r="AW23" s="106" t="str">
        <f>'Improvement Indicators'!C22</f>
        <v>Q2</v>
      </c>
      <c r="AX23" s="102"/>
      <c r="AY23" s="103"/>
      <c r="AZ23" s="105"/>
      <c r="BB23" s="96"/>
      <c r="BJ23" s="95"/>
      <c r="BK23" s="95"/>
      <c r="BL23" s="95"/>
      <c r="BM23" s="95"/>
      <c r="BN23" s="95"/>
    </row>
    <row r="24" spans="1:66" s="94" customFormat="1" ht="15" customHeight="1">
      <c r="A24" s="93"/>
      <c r="B24" s="93"/>
      <c r="C24" s="93"/>
      <c r="D24" s="93"/>
      <c r="E24" s="93"/>
      <c r="F24" s="93"/>
      <c r="G24" s="93"/>
      <c r="H24" s="93"/>
      <c r="I24" s="93"/>
      <c r="J24" s="93"/>
      <c r="K24" s="93"/>
      <c r="L24" s="93"/>
      <c r="M24" s="93"/>
      <c r="N24" s="93"/>
      <c r="O24" s="93"/>
      <c r="P24" s="93"/>
      <c r="Q24" s="93"/>
      <c r="R24" s="93"/>
      <c r="S24" s="93"/>
      <c r="T24" s="93"/>
      <c r="U24" s="93"/>
      <c r="V24" s="93"/>
      <c r="W24" s="93"/>
      <c r="X24" s="93"/>
      <c r="Y24" s="93"/>
      <c r="Z24" s="93"/>
      <c r="AA24" s="93"/>
      <c r="AB24" s="93"/>
      <c r="AC24" s="93"/>
      <c r="AD24" s="93"/>
      <c r="AE24" s="93"/>
      <c r="AF24" s="93"/>
      <c r="AG24" s="93"/>
      <c r="AH24" s="93"/>
      <c r="AI24" s="102"/>
      <c r="AJ24" s="102"/>
      <c r="AK24" s="102"/>
      <c r="AL24" s="102"/>
      <c r="AM24" s="102"/>
      <c r="AN24" s="106"/>
      <c r="AO24" s="102"/>
      <c r="AP24" s="102"/>
      <c r="AQ24" s="102"/>
      <c r="AR24" s="102"/>
      <c r="AS24" s="102"/>
      <c r="AT24" s="102"/>
      <c r="AU24" s="102"/>
      <c r="AV24" s="106" t="str">
        <f>'Improvement Indicators'!B23</f>
        <v>Excessive electrical noise apparent</v>
      </c>
      <c r="AW24" s="106" t="str">
        <f>'Improvement Indicators'!C23</f>
        <v>Q3</v>
      </c>
      <c r="AX24" s="102"/>
      <c r="AY24" s="103"/>
      <c r="AZ24" s="105"/>
      <c r="BB24" s="96"/>
      <c r="BJ24" s="95"/>
      <c r="BK24" s="95"/>
      <c r="BL24" s="95"/>
      <c r="BM24" s="95"/>
      <c r="BN24" s="95"/>
    </row>
    <row r="25" spans="1:66" s="94" customFormat="1" ht="15" customHeight="1">
      <c r="A25" s="93"/>
      <c r="B25" s="93"/>
      <c r="C25" s="93"/>
      <c r="D25" s="93"/>
      <c r="E25" s="93"/>
      <c r="F25" s="93"/>
      <c r="G25" s="93"/>
      <c r="H25" s="93"/>
      <c r="I25" s="93"/>
      <c r="J25" s="93"/>
      <c r="K25" s="93"/>
      <c r="L25" s="93"/>
      <c r="M25" s="93"/>
      <c r="N25" s="93"/>
      <c r="O25" s="93"/>
      <c r="P25" s="93"/>
      <c r="Q25" s="93"/>
      <c r="R25" s="93"/>
      <c r="S25" s="93"/>
      <c r="T25" s="93"/>
      <c r="U25" s="93"/>
      <c r="V25" s="93"/>
      <c r="W25" s="93"/>
      <c r="X25" s="93"/>
      <c r="Y25" s="93"/>
      <c r="Z25" s="93"/>
      <c r="AA25" s="93"/>
      <c r="AB25" s="93"/>
      <c r="AC25" s="93"/>
      <c r="AD25" s="93"/>
      <c r="AE25" s="93"/>
      <c r="AF25" s="93"/>
      <c r="AG25" s="93"/>
      <c r="AH25" s="93"/>
      <c r="AI25" s="102"/>
      <c r="AJ25" s="102"/>
      <c r="AK25" s="102"/>
      <c r="AL25" s="102"/>
      <c r="AM25" s="102"/>
      <c r="AN25" s="106"/>
      <c r="AO25" s="102"/>
      <c r="AP25" s="102"/>
      <c r="AQ25" s="102"/>
      <c r="AR25" s="102"/>
      <c r="AS25" s="102"/>
      <c r="AT25" s="102"/>
      <c r="AU25" s="102"/>
      <c r="AV25" s="106" t="str">
        <f>'Improvement Indicators'!B24</f>
        <v>Other - Recording Quality</v>
      </c>
      <c r="AW25" s="106" t="str">
        <f>'Improvement Indicators'!C24</f>
        <v>Q4</v>
      </c>
      <c r="AX25" s="102"/>
      <c r="AY25" s="103"/>
      <c r="AZ25" s="105"/>
      <c r="BB25" s="96"/>
      <c r="BJ25" s="95"/>
      <c r="BK25" s="95"/>
      <c r="BL25" s="95"/>
      <c r="BM25" s="95"/>
      <c r="BN25" s="95"/>
    </row>
    <row r="26" spans="1:66" s="94" customFormat="1" ht="15" customHeight="1">
      <c r="A26" s="93"/>
      <c r="B26" s="93"/>
      <c r="C26" s="93"/>
      <c r="D26" s="93"/>
      <c r="E26" s="93"/>
      <c r="F26" s="93"/>
      <c r="G26" s="93"/>
      <c r="H26" s="93"/>
      <c r="I26" s="93"/>
      <c r="J26" s="93"/>
      <c r="K26" s="93"/>
      <c r="L26" s="93"/>
      <c r="M26" s="93"/>
      <c r="N26" s="93"/>
      <c r="O26" s="93"/>
      <c r="P26" s="93"/>
      <c r="Q26" s="93"/>
      <c r="R26" s="93"/>
      <c r="S26" s="93"/>
      <c r="T26" s="93"/>
      <c r="U26" s="93"/>
      <c r="V26" s="93"/>
      <c r="W26" s="93"/>
      <c r="X26" s="93"/>
      <c r="Y26" s="93"/>
      <c r="Z26" s="93"/>
      <c r="AA26" s="93"/>
      <c r="AB26" s="93"/>
      <c r="AC26" s="93"/>
      <c r="AD26" s="93"/>
      <c r="AE26" s="93"/>
      <c r="AF26" s="93"/>
      <c r="AG26" s="93"/>
      <c r="AH26" s="93"/>
      <c r="AI26" s="102"/>
      <c r="AJ26" s="102"/>
      <c r="AK26" s="102"/>
      <c r="AL26" s="102"/>
      <c r="AM26" s="102"/>
      <c r="AN26" s="106"/>
      <c r="AO26" s="102"/>
      <c r="AP26" s="102"/>
      <c r="AQ26" s="102"/>
      <c r="AR26" s="102"/>
      <c r="AS26" s="102"/>
      <c r="AT26" s="102"/>
      <c r="AU26" s="102"/>
      <c r="AV26" s="106" t="str">
        <f>'Improvement Indicators'!B25</f>
        <v>Display aspect ratio outside recommended range</v>
      </c>
      <c r="AW26" s="106" t="str">
        <f>'Improvement Indicators'!C25</f>
        <v>D1</v>
      </c>
      <c r="AX26" s="102"/>
      <c r="AY26" s="103"/>
      <c r="AZ26" s="105"/>
      <c r="BB26" s="96"/>
      <c r="BJ26" s="95"/>
      <c r="BK26" s="95"/>
      <c r="BL26" s="95"/>
      <c r="BM26" s="95"/>
      <c r="BN26" s="95"/>
    </row>
    <row r="27" spans="1:66" s="94" customFormat="1" ht="15" customHeight="1">
      <c r="A27" s="93"/>
      <c r="B27" s="93"/>
      <c r="C27" s="93"/>
      <c r="D27" s="93"/>
      <c r="E27" s="93"/>
      <c r="F27" s="93"/>
      <c r="G27" s="93"/>
      <c r="H27" s="93"/>
      <c r="I27" s="93"/>
      <c r="J27" s="93"/>
      <c r="K27" s="93"/>
      <c r="L27" s="93"/>
      <c r="M27" s="93"/>
      <c r="N27" s="93"/>
      <c r="O27" s="93"/>
      <c r="P27" s="93"/>
      <c r="Q27" s="93"/>
      <c r="R27" s="93"/>
      <c r="S27" s="93"/>
      <c r="T27" s="93"/>
      <c r="U27" s="93"/>
      <c r="V27" s="93"/>
      <c r="W27" s="93"/>
      <c r="X27" s="93"/>
      <c r="Y27" s="93"/>
      <c r="Z27" s="93"/>
      <c r="AA27" s="93"/>
      <c r="AB27" s="93"/>
      <c r="AC27" s="93"/>
      <c r="AD27" s="93"/>
      <c r="AE27" s="93"/>
      <c r="AF27" s="93"/>
      <c r="AG27" s="93"/>
      <c r="AH27" s="93"/>
      <c r="AI27" s="102"/>
      <c r="AJ27" s="102"/>
      <c r="AK27" s="102"/>
      <c r="AL27" s="102"/>
      <c r="AM27" s="102"/>
      <c r="AN27" s="106"/>
      <c r="AO27" s="102"/>
      <c r="AP27" s="102"/>
      <c r="AQ27" s="102"/>
      <c r="AR27" s="102"/>
      <c r="AS27" s="102"/>
      <c r="AT27" s="102"/>
      <c r="AU27" s="102"/>
      <c r="AV27" s="106" t="str">
        <f>'Improvement Indicators'!B26</f>
        <v>Display aspect ratio not optimal for these waveforms</v>
      </c>
      <c r="AW27" s="106" t="str">
        <f>'Improvement Indicators'!C26</f>
        <v>D2</v>
      </c>
      <c r="AX27" s="102"/>
      <c r="AY27" s="103"/>
      <c r="AZ27" s="105"/>
      <c r="BB27" s="96"/>
      <c r="BJ27" s="95"/>
      <c r="BK27" s="95"/>
      <c r="BL27" s="95"/>
      <c r="BM27" s="95"/>
      <c r="BN27" s="95"/>
    </row>
    <row r="28" spans="1:66" s="94" customFormat="1" ht="15" customHeight="1">
      <c r="A28" s="93"/>
      <c r="B28" s="93"/>
      <c r="C28" s="93"/>
      <c r="D28" s="93"/>
      <c r="E28" s="93"/>
      <c r="F28" s="93"/>
      <c r="G28" s="93"/>
      <c r="H28" s="93"/>
      <c r="I28" s="93"/>
      <c r="J28" s="93"/>
      <c r="K28" s="93"/>
      <c r="L28" s="93"/>
      <c r="M28" s="93"/>
      <c r="N28" s="93"/>
      <c r="O28" s="93"/>
      <c r="P28" s="93"/>
      <c r="Q28" s="93"/>
      <c r="R28" s="93"/>
      <c r="S28" s="93"/>
      <c r="T28" s="93"/>
      <c r="U28" s="93"/>
      <c r="V28" s="93"/>
      <c r="W28" s="93"/>
      <c r="X28" s="93"/>
      <c r="Y28" s="93"/>
      <c r="Z28" s="93"/>
      <c r="AA28" s="93"/>
      <c r="AB28" s="93"/>
      <c r="AC28" s="93"/>
      <c r="AD28" s="93"/>
      <c r="AE28" s="93"/>
      <c r="AF28" s="93"/>
      <c r="AG28" s="93"/>
      <c r="AH28" s="93"/>
      <c r="AI28" s="102"/>
      <c r="AJ28" s="102"/>
      <c r="AK28" s="102"/>
      <c r="AL28" s="102"/>
      <c r="AM28" s="102"/>
      <c r="AN28" s="106"/>
      <c r="AO28" s="102"/>
      <c r="AP28" s="102"/>
      <c r="AQ28" s="102"/>
      <c r="AR28" s="102"/>
      <c r="AS28" s="102"/>
      <c r="AT28" s="102"/>
      <c r="AU28" s="102"/>
      <c r="AV28" s="106" t="str">
        <f>'Improvement Indicators'!B27</f>
        <v>Incorrect superposition of traces</v>
      </c>
      <c r="AW28" s="106" t="str">
        <f>'Improvement Indicators'!C27</f>
        <v>D3</v>
      </c>
      <c r="AX28" s="102"/>
      <c r="AY28" s="103"/>
      <c r="AZ28" s="105"/>
      <c r="BB28" s="96"/>
      <c r="BJ28" s="95"/>
      <c r="BK28" s="95"/>
      <c r="BL28" s="95"/>
      <c r="BM28" s="95"/>
      <c r="BN28" s="95"/>
    </row>
    <row r="29" spans="1:66" s="94" customFormat="1" ht="15" customHeight="1">
      <c r="A29" s="93"/>
      <c r="B29" s="93"/>
      <c r="C29" s="93"/>
      <c r="D29" s="93"/>
      <c r="E29" s="93"/>
      <c r="F29" s="93"/>
      <c r="G29" s="93"/>
      <c r="H29" s="93"/>
      <c r="I29" s="93"/>
      <c r="J29" s="93"/>
      <c r="K29" s="93"/>
      <c r="L29" s="93"/>
      <c r="M29" s="93"/>
      <c r="N29" s="93"/>
      <c r="O29" s="93"/>
      <c r="P29" s="93"/>
      <c r="Q29" s="93"/>
      <c r="R29" s="93"/>
      <c r="S29" s="93"/>
      <c r="T29" s="93"/>
      <c r="U29" s="93"/>
      <c r="V29" s="93"/>
      <c r="W29" s="93"/>
      <c r="X29" s="93"/>
      <c r="Y29" s="93"/>
      <c r="Z29" s="93"/>
      <c r="AA29" s="93"/>
      <c r="AB29" s="93"/>
      <c r="AC29" s="93"/>
      <c r="AD29" s="93"/>
      <c r="AE29" s="93"/>
      <c r="AF29" s="93"/>
      <c r="AG29" s="93"/>
      <c r="AH29" s="93"/>
      <c r="AI29" s="102"/>
      <c r="AJ29" s="102"/>
      <c r="AK29" s="102"/>
      <c r="AL29" s="102"/>
      <c r="AM29" s="102"/>
      <c r="AN29" s="106"/>
      <c r="AO29" s="102"/>
      <c r="AP29" s="102"/>
      <c r="AQ29" s="102"/>
      <c r="AR29" s="102"/>
      <c r="AS29" s="102"/>
      <c r="AT29" s="102"/>
      <c r="AU29" s="102"/>
      <c r="AV29" s="106" t="str">
        <f>'Improvement Indicators'!B28</f>
        <v>CR/RA/Inc not clearly marked at each test level</v>
      </c>
      <c r="AW29" s="106" t="str">
        <f>'Improvement Indicators'!C28</f>
        <v>D4</v>
      </c>
      <c r="AX29" s="102"/>
      <c r="AY29" s="103"/>
      <c r="AZ29" s="105"/>
      <c r="BB29" s="96"/>
      <c r="BJ29" s="95"/>
      <c r="BK29" s="95"/>
      <c r="BL29" s="95"/>
      <c r="BM29" s="95"/>
      <c r="BN29" s="95"/>
    </row>
    <row r="30" spans="1:66" s="94" customFormat="1" ht="15" customHeight="1">
      <c r="A30" s="93"/>
      <c r="B30" s="93"/>
      <c r="C30" s="93"/>
      <c r="D30" s="93"/>
      <c r="E30" s="93"/>
      <c r="F30" s="93"/>
      <c r="G30" s="93"/>
      <c r="H30" s="93"/>
      <c r="I30" s="93"/>
      <c r="J30" s="93"/>
      <c r="K30" s="93"/>
      <c r="L30" s="93"/>
      <c r="M30" s="93"/>
      <c r="N30" s="93"/>
      <c r="O30" s="93"/>
      <c r="P30" s="93"/>
      <c r="Q30" s="93"/>
      <c r="R30" s="93"/>
      <c r="S30" s="93"/>
      <c r="T30" s="93"/>
      <c r="U30" s="93"/>
      <c r="V30" s="93"/>
      <c r="W30" s="93"/>
      <c r="X30" s="93"/>
      <c r="Y30" s="93"/>
      <c r="Z30" s="93"/>
      <c r="AA30" s="93"/>
      <c r="AB30" s="93"/>
      <c r="AC30" s="93"/>
      <c r="AD30" s="93"/>
      <c r="AE30" s="93"/>
      <c r="AF30" s="93"/>
      <c r="AG30" s="93"/>
      <c r="AH30" s="93"/>
      <c r="AI30" s="102"/>
      <c r="AJ30" s="102"/>
      <c r="AK30" s="102"/>
      <c r="AL30" s="102"/>
      <c r="AM30" s="102"/>
      <c r="AN30" s="102"/>
      <c r="AO30" s="102"/>
      <c r="AP30" s="102"/>
      <c r="AQ30" s="102"/>
      <c r="AR30" s="102"/>
      <c r="AS30" s="102"/>
      <c r="AT30" s="102"/>
      <c r="AU30" s="102"/>
      <c r="AV30" s="106" t="str">
        <f>'Improvement Indicators'!B29</f>
        <v>Too many different stimuli displayed on one chart</v>
      </c>
      <c r="AW30" s="106" t="str">
        <f>'Improvement Indicators'!C29</f>
        <v>D5</v>
      </c>
      <c r="AX30" s="102"/>
      <c r="AY30" s="103"/>
      <c r="AZ30" s="105"/>
      <c r="BB30" s="97"/>
      <c r="BJ30" s="95"/>
      <c r="BK30" s="95"/>
      <c r="BL30" s="95"/>
      <c r="BM30" s="95"/>
      <c r="BN30" s="95"/>
    </row>
    <row r="31" spans="1:66" s="94" customFormat="1" ht="15" customHeight="1">
      <c r="A31" s="93"/>
      <c r="B31" s="93"/>
      <c r="C31" s="93"/>
      <c r="D31" s="93"/>
      <c r="E31" s="93"/>
      <c r="F31" s="93"/>
      <c r="G31" s="93"/>
      <c r="H31" s="93"/>
      <c r="I31" s="93"/>
      <c r="J31" s="93"/>
      <c r="K31" s="93"/>
      <c r="L31" s="93"/>
      <c r="M31" s="93"/>
      <c r="N31" s="93"/>
      <c r="O31" s="93"/>
      <c r="P31" s="93"/>
      <c r="Q31" s="93"/>
      <c r="R31" s="93"/>
      <c r="S31" s="93"/>
      <c r="T31" s="93"/>
      <c r="U31" s="93"/>
      <c r="V31" s="93"/>
      <c r="W31" s="93"/>
      <c r="X31" s="93"/>
      <c r="Y31" s="93"/>
      <c r="Z31" s="93"/>
      <c r="AA31" s="93"/>
      <c r="AB31" s="93"/>
      <c r="AC31" s="93"/>
      <c r="AD31" s="93"/>
      <c r="AE31" s="93"/>
      <c r="AF31" s="93"/>
      <c r="AG31" s="93"/>
      <c r="AH31" s="93"/>
      <c r="AI31" s="102"/>
      <c r="AJ31" s="102"/>
      <c r="AK31" s="102"/>
      <c r="AL31" s="102"/>
      <c r="AM31" s="102"/>
      <c r="AN31" s="102"/>
      <c r="AO31" s="102"/>
      <c r="AP31" s="102"/>
      <c r="AQ31" s="102"/>
      <c r="AR31" s="102"/>
      <c r="AS31" s="102"/>
      <c r="AT31" s="102"/>
      <c r="AU31" s="102"/>
      <c r="AV31" s="106" t="str">
        <f>'Improvement Indicators'!B30</f>
        <v>Patient identifying details not removed from printout</v>
      </c>
      <c r="AW31" s="106" t="str">
        <f>'Improvement Indicators'!C30</f>
        <v>D6</v>
      </c>
      <c r="AX31" s="102"/>
      <c r="AY31" s="103"/>
      <c r="AZ31" s="105"/>
      <c r="BB31" s="97"/>
      <c r="BJ31" s="95"/>
      <c r="BK31" s="95"/>
      <c r="BL31" s="95"/>
      <c r="BM31" s="95"/>
      <c r="BN31" s="95"/>
    </row>
    <row r="32" spans="1:66" s="94" customFormat="1" ht="15" customHeight="1">
      <c r="A32" s="93"/>
      <c r="B32" s="93"/>
      <c r="C32" s="93"/>
      <c r="D32" s="93"/>
      <c r="E32" s="93"/>
      <c r="F32" s="93"/>
      <c r="G32" s="93"/>
      <c r="H32" s="93"/>
      <c r="I32" s="93"/>
      <c r="J32" s="93"/>
      <c r="K32" s="93"/>
      <c r="L32" s="93"/>
      <c r="M32" s="93"/>
      <c r="N32" s="93"/>
      <c r="O32" s="93"/>
      <c r="P32" s="93"/>
      <c r="Q32" s="93"/>
      <c r="R32" s="93"/>
      <c r="S32" s="93"/>
      <c r="T32" s="93"/>
      <c r="U32" s="93"/>
      <c r="V32" s="93"/>
      <c r="W32" s="93"/>
      <c r="X32" s="93"/>
      <c r="Y32" s="93"/>
      <c r="Z32" s="93"/>
      <c r="AA32" s="93"/>
      <c r="AB32" s="93"/>
      <c r="AC32" s="93"/>
      <c r="AD32" s="93"/>
      <c r="AE32" s="93"/>
      <c r="AF32" s="93"/>
      <c r="AG32" s="93"/>
      <c r="AH32" s="93"/>
      <c r="AI32" s="102"/>
      <c r="AJ32" s="102"/>
      <c r="AK32" s="102"/>
      <c r="AL32" s="102"/>
      <c r="AM32" s="102"/>
      <c r="AN32" s="102"/>
      <c r="AO32" s="102"/>
      <c r="AP32" s="102"/>
      <c r="AQ32" s="102"/>
      <c r="AR32" s="102"/>
      <c r="AS32" s="102"/>
      <c r="AT32" s="102"/>
      <c r="AU32" s="102"/>
      <c r="AV32" s="106" t="str">
        <f>'Improvement Indicators'!B31</f>
        <v>Other - Display</v>
      </c>
      <c r="AW32" s="106" t="str">
        <f>'Improvement Indicators'!C31</f>
        <v>D7</v>
      </c>
      <c r="AX32" s="102"/>
      <c r="AY32" s="103"/>
      <c r="AZ32" s="105"/>
      <c r="BJ32" s="95"/>
      <c r="BK32" s="95"/>
      <c r="BL32" s="95"/>
      <c r="BM32" s="95"/>
      <c r="BN32" s="95"/>
    </row>
    <row r="33" spans="1:66" s="94" customFormat="1" ht="15" customHeight="1">
      <c r="A33" s="93"/>
      <c r="B33" s="93"/>
      <c r="C33" s="93"/>
      <c r="D33" s="93"/>
      <c r="E33" s="93"/>
      <c r="F33" s="93"/>
      <c r="G33" s="93"/>
      <c r="H33" s="93"/>
      <c r="I33" s="93"/>
      <c r="J33" s="93"/>
      <c r="K33" s="93"/>
      <c r="L33" s="93"/>
      <c r="M33" s="93"/>
      <c r="N33" s="93"/>
      <c r="O33" s="93"/>
      <c r="P33" s="93"/>
      <c r="Q33" s="93"/>
      <c r="R33" s="93"/>
      <c r="S33" s="93"/>
      <c r="T33" s="93"/>
      <c r="U33" s="93"/>
      <c r="V33" s="93"/>
      <c r="W33" s="93"/>
      <c r="X33" s="93"/>
      <c r="Y33" s="93"/>
      <c r="Z33" s="93"/>
      <c r="AA33" s="93"/>
      <c r="AB33" s="93"/>
      <c r="AC33" s="93"/>
      <c r="AD33" s="93"/>
      <c r="AE33" s="93"/>
      <c r="AF33" s="93"/>
      <c r="AG33" s="93"/>
      <c r="AH33" s="93"/>
      <c r="AI33" s="102"/>
      <c r="AJ33" s="102"/>
      <c r="AK33" s="102"/>
      <c r="AL33" s="102"/>
      <c r="AM33" s="102"/>
      <c r="AN33" s="102"/>
      <c r="AO33" s="102"/>
      <c r="AP33" s="102"/>
      <c r="AQ33" s="102"/>
      <c r="AR33" s="102"/>
      <c r="AS33" s="102"/>
      <c r="AT33" s="102"/>
      <c r="AU33" s="102"/>
      <c r="AV33" s="106" t="str">
        <f>'Improvement Indicators'!B32</f>
        <v>Not replicated at levels defining the threshold</v>
      </c>
      <c r="AW33" s="106" t="str">
        <f>'Improvement Indicators'!C32</f>
        <v>I1</v>
      </c>
      <c r="AX33" s="102"/>
      <c r="AY33" s="103"/>
      <c r="AZ33" s="105"/>
      <c r="BJ33" s="95"/>
      <c r="BK33" s="95"/>
      <c r="BL33" s="95"/>
      <c r="BM33" s="95"/>
      <c r="BN33" s="95"/>
    </row>
    <row r="34" spans="1:66" s="105" customFormat="1" ht="15" customHeight="1">
      <c r="A34" s="93"/>
      <c r="B34" s="93"/>
      <c r="C34" s="93"/>
      <c r="D34" s="93"/>
      <c r="E34" s="93"/>
      <c r="F34" s="93"/>
      <c r="G34" s="93"/>
      <c r="H34" s="93"/>
      <c r="I34" s="93"/>
      <c r="J34" s="93"/>
      <c r="K34" s="93"/>
      <c r="L34" s="93"/>
      <c r="M34" s="93"/>
      <c r="N34" s="93"/>
      <c r="O34" s="93"/>
      <c r="P34" s="93"/>
      <c r="Q34" s="93"/>
      <c r="R34" s="93"/>
      <c r="S34" s="93"/>
      <c r="T34" s="93"/>
      <c r="U34" s="93"/>
      <c r="V34" s="93"/>
      <c r="W34" s="93"/>
      <c r="X34" s="93"/>
      <c r="Y34" s="93"/>
      <c r="Z34" s="93"/>
      <c r="AA34" s="93"/>
      <c r="AB34" s="93"/>
      <c r="AC34" s="93"/>
      <c r="AD34" s="93"/>
      <c r="AE34" s="93"/>
      <c r="AF34" s="93"/>
      <c r="AG34" s="93"/>
      <c r="AH34" s="93"/>
      <c r="AI34" s="102"/>
      <c r="AJ34" s="102"/>
      <c r="AK34" s="102"/>
      <c r="AL34" s="102"/>
      <c r="AM34" s="102"/>
      <c r="AN34" s="102"/>
      <c r="AO34" s="102"/>
      <c r="AP34" s="102"/>
      <c r="AQ34" s="102"/>
      <c r="AR34" s="102"/>
      <c r="AS34" s="102"/>
      <c r="AT34" s="102"/>
      <c r="AU34" s="102"/>
      <c r="AV34" s="106" t="str">
        <f>'Improvement Indicators'!B33</f>
        <v>Labelled CR but is inconclusive</v>
      </c>
      <c r="AW34" s="106" t="str">
        <f>'Improvement Indicators'!C33</f>
        <v>I2</v>
      </c>
      <c r="AX34" s="102"/>
      <c r="AY34" s="103"/>
      <c r="BA34" s="94"/>
      <c r="BB34" s="94"/>
      <c r="BC34" s="94"/>
      <c r="BD34" s="94"/>
      <c r="BE34" s="94"/>
      <c r="BF34" s="94"/>
      <c r="BG34" s="94"/>
      <c r="BH34" s="94"/>
      <c r="BI34" s="94"/>
      <c r="BJ34" s="95"/>
      <c r="BK34" s="95"/>
      <c r="BL34" s="95"/>
      <c r="BM34" s="95"/>
      <c r="BN34" s="95"/>
    </row>
    <row r="35" spans="1:66" s="105" customFormat="1" ht="15" customHeight="1">
      <c r="A35" s="93"/>
      <c r="B35" s="93"/>
      <c r="C35" s="93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93"/>
      <c r="AE35" s="93"/>
      <c r="AF35" s="93"/>
      <c r="AG35" s="93"/>
      <c r="AH35" s="93"/>
      <c r="AI35" s="102"/>
      <c r="AJ35" s="102"/>
      <c r="AK35" s="102"/>
      <c r="AL35" s="102"/>
      <c r="AM35" s="102"/>
      <c r="AN35" s="102"/>
      <c r="AO35" s="102"/>
      <c r="AP35" s="102"/>
      <c r="AQ35" s="102"/>
      <c r="AR35" s="102"/>
      <c r="AS35" s="102"/>
      <c r="AT35" s="102"/>
      <c r="AU35" s="102"/>
      <c r="AV35" s="106" t="str">
        <f>'Improvement Indicators'!B34</f>
        <v>Labelled CR but is RA</v>
      </c>
      <c r="AW35" s="106" t="str">
        <f>'Improvement Indicators'!C34</f>
        <v>I3</v>
      </c>
      <c r="AX35" s="102"/>
      <c r="AY35" s="103"/>
      <c r="BA35" s="94"/>
      <c r="BB35" s="94"/>
      <c r="BC35" s="94"/>
      <c r="BD35" s="94"/>
      <c r="BE35" s="94"/>
      <c r="BF35" s="94"/>
      <c r="BG35" s="94"/>
      <c r="BH35" s="94"/>
      <c r="BI35" s="94"/>
      <c r="BJ35" s="95"/>
      <c r="BK35" s="95"/>
      <c r="BL35" s="95"/>
      <c r="BM35" s="95"/>
      <c r="BN35" s="95"/>
    </row>
    <row r="36" spans="1:66" s="105" customFormat="1" ht="15" customHeight="1">
      <c r="A36" s="93"/>
      <c r="B36" s="93"/>
      <c r="C36" s="93"/>
      <c r="D36" s="93"/>
      <c r="E36" s="93"/>
      <c r="F36" s="93"/>
      <c r="G36" s="93"/>
      <c r="H36" s="93"/>
      <c r="I36" s="93"/>
      <c r="J36" s="93"/>
      <c r="K36" s="93"/>
      <c r="L36" s="93"/>
      <c r="M36" s="93"/>
      <c r="N36" s="93"/>
      <c r="O36" s="93"/>
      <c r="P36" s="93"/>
      <c r="Q36" s="93"/>
      <c r="R36" s="93"/>
      <c r="S36" s="93"/>
      <c r="T36" s="93"/>
      <c r="U36" s="93"/>
      <c r="V36" s="93"/>
      <c r="W36" s="93"/>
      <c r="X36" s="93"/>
      <c r="Y36" s="93"/>
      <c r="Z36" s="93"/>
      <c r="AA36" s="93"/>
      <c r="AB36" s="93"/>
      <c r="AC36" s="93"/>
      <c r="AD36" s="93"/>
      <c r="AE36" s="93"/>
      <c r="AF36" s="93"/>
      <c r="AG36" s="93"/>
      <c r="AH36" s="93"/>
      <c r="AI36" s="102"/>
      <c r="AJ36" s="102"/>
      <c r="AK36" s="102"/>
      <c r="AL36" s="102"/>
      <c r="AM36" s="102"/>
      <c r="AN36" s="102"/>
      <c r="AO36" s="102"/>
      <c r="AP36" s="102"/>
      <c r="AQ36" s="102"/>
      <c r="AR36" s="102"/>
      <c r="AS36" s="102"/>
      <c r="AT36" s="102"/>
      <c r="AU36" s="102"/>
      <c r="AV36" s="106" t="str">
        <f>'Improvement Indicators'!B35</f>
        <v>Labelled CR but unreplicated waveform</v>
      </c>
      <c r="AW36" s="106" t="str">
        <f>'Improvement Indicators'!C35</f>
        <v>I4</v>
      </c>
      <c r="AX36" s="102"/>
      <c r="AY36" s="103"/>
      <c r="BA36" s="94"/>
      <c r="BB36" s="94"/>
      <c r="BC36" s="94"/>
      <c r="BD36" s="94"/>
      <c r="BE36" s="94"/>
      <c r="BF36" s="94"/>
      <c r="BG36" s="94"/>
      <c r="BH36" s="94"/>
      <c r="BI36" s="94"/>
      <c r="BJ36" s="95"/>
      <c r="BK36" s="95"/>
      <c r="BL36" s="95"/>
      <c r="BM36" s="95"/>
      <c r="BN36" s="95"/>
    </row>
    <row r="37" spans="1:66" s="105" customFormat="1" ht="15" customHeight="1">
      <c r="A37" s="93"/>
      <c r="B37" s="93"/>
      <c r="C37" s="93"/>
      <c r="D37" s="93"/>
      <c r="E37" s="93"/>
      <c r="F37" s="93"/>
      <c r="G37" s="93"/>
      <c r="H37" s="93"/>
      <c r="I37" s="93"/>
      <c r="J37" s="93"/>
      <c r="K37" s="93"/>
      <c r="L37" s="93"/>
      <c r="M37" s="93"/>
      <c r="N37" s="93"/>
      <c r="O37" s="93"/>
      <c r="P37" s="93"/>
      <c r="Q37" s="93"/>
      <c r="R37" s="93"/>
      <c r="S37" s="93"/>
      <c r="T37" s="93"/>
      <c r="U37" s="93"/>
      <c r="V37" s="93"/>
      <c r="W37" s="93"/>
      <c r="X37" s="93"/>
      <c r="Y37" s="93"/>
      <c r="Z37" s="93"/>
      <c r="AA37" s="93"/>
      <c r="AB37" s="93"/>
      <c r="AC37" s="93"/>
      <c r="AD37" s="93"/>
      <c r="AE37" s="93"/>
      <c r="AF37" s="93"/>
      <c r="AG37" s="93"/>
      <c r="AH37" s="93"/>
      <c r="AI37" s="102"/>
      <c r="AJ37" s="102"/>
      <c r="AK37" s="102"/>
      <c r="AL37" s="102"/>
      <c r="AM37" s="102"/>
      <c r="AN37" s="102"/>
      <c r="AO37" s="102"/>
      <c r="AP37" s="102"/>
      <c r="AQ37" s="102"/>
      <c r="AR37" s="102"/>
      <c r="AS37" s="102"/>
      <c r="AT37" s="102"/>
      <c r="AU37" s="102"/>
      <c r="AV37" s="106" t="str">
        <f>'Improvement Indicators'!B36</f>
        <v>Labelled RA but is inconclusive </v>
      </c>
      <c r="AW37" s="106" t="str">
        <f>'Improvement Indicators'!C36</f>
        <v>I5</v>
      </c>
      <c r="AX37" s="102"/>
      <c r="AY37" s="103"/>
      <c r="BA37" s="94"/>
      <c r="BB37" s="94"/>
      <c r="BC37" s="94"/>
      <c r="BD37" s="94"/>
      <c r="BE37" s="94"/>
      <c r="BF37" s="94"/>
      <c r="BG37" s="94"/>
      <c r="BH37" s="94"/>
      <c r="BI37" s="94"/>
      <c r="BJ37" s="95"/>
      <c r="BK37" s="95"/>
      <c r="BL37" s="95"/>
      <c r="BM37" s="95"/>
      <c r="BN37" s="95"/>
    </row>
    <row r="38" spans="1:66" s="105" customFormat="1" ht="15" customHeight="1">
      <c r="A38" s="93"/>
      <c r="B38" s="93"/>
      <c r="C38" s="93"/>
      <c r="D38" s="93"/>
      <c r="E38" s="93"/>
      <c r="F38" s="93"/>
      <c r="G38" s="93"/>
      <c r="H38" s="93"/>
      <c r="I38" s="93"/>
      <c r="J38" s="93"/>
      <c r="K38" s="93"/>
      <c r="L38" s="93"/>
      <c r="M38" s="93"/>
      <c r="N38" s="93"/>
      <c r="O38" s="93"/>
      <c r="P38" s="93"/>
      <c r="Q38" s="93"/>
      <c r="R38" s="93"/>
      <c r="S38" s="93"/>
      <c r="T38" s="93"/>
      <c r="U38" s="93"/>
      <c r="V38" s="93"/>
      <c r="W38" s="93"/>
      <c r="X38" s="93"/>
      <c r="Y38" s="93"/>
      <c r="Z38" s="93"/>
      <c r="AA38" s="93"/>
      <c r="AB38" s="93"/>
      <c r="AC38" s="93"/>
      <c r="AD38" s="93"/>
      <c r="AE38" s="93"/>
      <c r="AF38" s="93"/>
      <c r="AG38" s="93"/>
      <c r="AH38" s="93"/>
      <c r="AI38" s="102"/>
      <c r="AJ38" s="102"/>
      <c r="AK38" s="102"/>
      <c r="AL38" s="102"/>
      <c r="AM38" s="102"/>
      <c r="AN38" s="102"/>
      <c r="AO38" s="102"/>
      <c r="AP38" s="102"/>
      <c r="AQ38" s="102"/>
      <c r="AR38" s="102"/>
      <c r="AS38" s="102"/>
      <c r="AT38" s="102"/>
      <c r="AU38" s="102"/>
      <c r="AV38" s="106" t="str">
        <f>'Improvement Indicators'!B37</f>
        <v>Labelled RA but is CR</v>
      </c>
      <c r="AW38" s="106" t="str">
        <f>'Improvement Indicators'!C37</f>
        <v>I6</v>
      </c>
      <c r="AX38" s="102"/>
      <c r="AY38" s="103"/>
      <c r="BA38" s="94"/>
      <c r="BB38" s="94"/>
      <c r="BC38" s="94"/>
      <c r="BD38" s="94"/>
      <c r="BE38" s="94"/>
      <c r="BF38" s="94"/>
      <c r="BG38" s="94"/>
      <c r="BH38" s="94"/>
      <c r="BI38" s="94"/>
      <c r="BJ38" s="95"/>
      <c r="BK38" s="95"/>
      <c r="BL38" s="95"/>
      <c r="BM38" s="95"/>
      <c r="BN38" s="95"/>
    </row>
    <row r="39" spans="1:66" s="105" customFormat="1" ht="15" customHeight="1">
      <c r="A39" s="93"/>
      <c r="B39" s="93"/>
      <c r="C39" s="93"/>
      <c r="D39" s="93"/>
      <c r="E39" s="93"/>
      <c r="F39" s="93"/>
      <c r="G39" s="93"/>
      <c r="H39" s="93"/>
      <c r="I39" s="93"/>
      <c r="J39" s="93"/>
      <c r="K39" s="93"/>
      <c r="L39" s="93"/>
      <c r="M39" s="93"/>
      <c r="N39" s="93"/>
      <c r="O39" s="93"/>
      <c r="P39" s="93"/>
      <c r="Q39" s="93"/>
      <c r="R39" s="93"/>
      <c r="S39" s="93"/>
      <c r="T39" s="93"/>
      <c r="U39" s="93"/>
      <c r="V39" s="93"/>
      <c r="W39" s="93"/>
      <c r="X39" s="93"/>
      <c r="Y39" s="93"/>
      <c r="Z39" s="93"/>
      <c r="AA39" s="93"/>
      <c r="AB39" s="93"/>
      <c r="AC39" s="93"/>
      <c r="AD39" s="93"/>
      <c r="AE39" s="93"/>
      <c r="AF39" s="93"/>
      <c r="AG39" s="93"/>
      <c r="AH39" s="93"/>
      <c r="AI39" s="102"/>
      <c r="AJ39" s="102"/>
      <c r="AK39" s="102"/>
      <c r="AL39" s="102"/>
      <c r="AM39" s="102"/>
      <c r="AN39" s="102"/>
      <c r="AO39" s="102"/>
      <c r="AP39" s="102"/>
      <c r="AQ39" s="102"/>
      <c r="AR39" s="102"/>
      <c r="AS39" s="102"/>
      <c r="AT39" s="102"/>
      <c r="AU39" s="102"/>
      <c r="AV39" s="106" t="str">
        <f>'Improvement Indicators'!B38</f>
        <v>Labelled RA but unreplicated waveform</v>
      </c>
      <c r="AW39" s="106" t="str">
        <f>'Improvement Indicators'!C38</f>
        <v>I7</v>
      </c>
      <c r="AX39" s="102"/>
      <c r="AY39" s="103"/>
      <c r="BA39" s="94"/>
      <c r="BB39" s="94"/>
      <c r="BC39" s="94"/>
      <c r="BD39" s="94"/>
      <c r="BE39" s="94"/>
      <c r="BF39" s="94"/>
      <c r="BG39" s="94"/>
      <c r="BH39" s="94"/>
      <c r="BI39" s="94"/>
      <c r="BJ39" s="95"/>
      <c r="BK39" s="95"/>
      <c r="BL39" s="95"/>
      <c r="BM39" s="95"/>
      <c r="BN39" s="95"/>
    </row>
    <row r="40" spans="1:66" s="105" customFormat="1" ht="15" customHeight="1">
      <c r="A40" s="93"/>
      <c r="B40" s="93"/>
      <c r="C40" s="93"/>
      <c r="D40" s="93"/>
      <c r="E40" s="93"/>
      <c r="F40" s="93"/>
      <c r="G40" s="93"/>
      <c r="H40" s="93"/>
      <c r="I40" s="93"/>
      <c r="J40" s="93"/>
      <c r="K40" s="93"/>
      <c r="L40" s="93"/>
      <c r="M40" s="93"/>
      <c r="N40" s="93"/>
      <c r="O40" s="93"/>
      <c r="P40" s="93"/>
      <c r="Q40" s="93"/>
      <c r="R40" s="93"/>
      <c r="S40" s="93"/>
      <c r="T40" s="93"/>
      <c r="U40" s="93"/>
      <c r="V40" s="93"/>
      <c r="W40" s="93"/>
      <c r="X40" s="93"/>
      <c r="Y40" s="93"/>
      <c r="Z40" s="93"/>
      <c r="AA40" s="93"/>
      <c r="AB40" s="93"/>
      <c r="AC40" s="93"/>
      <c r="AD40" s="93"/>
      <c r="AE40" s="93"/>
      <c r="AF40" s="93"/>
      <c r="AG40" s="93"/>
      <c r="AH40" s="93"/>
      <c r="AI40" s="102"/>
      <c r="AJ40" s="102"/>
      <c r="AK40" s="102"/>
      <c r="AL40" s="102"/>
      <c r="AM40" s="102"/>
      <c r="AN40" s="102"/>
      <c r="AO40" s="102"/>
      <c r="AP40" s="102"/>
      <c r="AQ40" s="102"/>
      <c r="AR40" s="102"/>
      <c r="AS40" s="102"/>
      <c r="AT40" s="102"/>
      <c r="AU40" s="102"/>
      <c r="AV40" s="106" t="str">
        <f>'Improvement Indicators'!B39</f>
        <v>Labelled inconclusive but is CR</v>
      </c>
      <c r="AW40" s="106" t="str">
        <f>'Improvement Indicators'!C39</f>
        <v>I8</v>
      </c>
      <c r="AX40" s="102"/>
      <c r="AY40" s="103"/>
      <c r="BA40" s="94"/>
      <c r="BB40" s="94"/>
      <c r="BC40" s="94"/>
      <c r="BD40" s="94"/>
      <c r="BE40" s="94"/>
      <c r="BF40" s="94"/>
      <c r="BG40" s="94"/>
      <c r="BH40" s="94"/>
      <c r="BI40" s="94"/>
      <c r="BJ40" s="95"/>
      <c r="BK40" s="95"/>
      <c r="BL40" s="95"/>
      <c r="BM40" s="95"/>
      <c r="BN40" s="95"/>
    </row>
    <row r="41" spans="1:66" s="105" customFormat="1" ht="15" customHeight="1">
      <c r="A41" s="93"/>
      <c r="B41" s="93"/>
      <c r="C41" s="93"/>
      <c r="D41" s="93"/>
      <c r="E41" s="93"/>
      <c r="F41" s="93"/>
      <c r="G41" s="93"/>
      <c r="H41" s="93"/>
      <c r="I41" s="93"/>
      <c r="J41" s="93"/>
      <c r="K41" s="93"/>
      <c r="L41" s="93"/>
      <c r="M41" s="93"/>
      <c r="N41" s="93"/>
      <c r="O41" s="93"/>
      <c r="P41" s="93"/>
      <c r="Q41" s="93"/>
      <c r="R41" s="93"/>
      <c r="S41" s="93"/>
      <c r="T41" s="93"/>
      <c r="U41" s="93"/>
      <c r="V41" s="93"/>
      <c r="W41" s="93"/>
      <c r="X41" s="93"/>
      <c r="Y41" s="93"/>
      <c r="Z41" s="93"/>
      <c r="AA41" s="93"/>
      <c r="AB41" s="93"/>
      <c r="AC41" s="93"/>
      <c r="AD41" s="93"/>
      <c r="AE41" s="93"/>
      <c r="AF41" s="93"/>
      <c r="AG41" s="93"/>
      <c r="AH41" s="93"/>
      <c r="AI41" s="102"/>
      <c r="AJ41" s="102"/>
      <c r="AK41" s="102"/>
      <c r="AL41" s="102"/>
      <c r="AM41" s="102"/>
      <c r="AN41" s="102"/>
      <c r="AO41" s="102"/>
      <c r="AP41" s="102"/>
      <c r="AQ41" s="102"/>
      <c r="AR41" s="102"/>
      <c r="AS41" s="102"/>
      <c r="AT41" s="102"/>
      <c r="AU41" s="102"/>
      <c r="AV41" s="106" t="str">
        <f>'Improvement Indicators'!B40</f>
        <v>Labelled inconclusive but is RA</v>
      </c>
      <c r="AW41" s="106" t="str">
        <f>'Improvement Indicators'!C40</f>
        <v>I9</v>
      </c>
      <c r="AX41" s="102"/>
      <c r="AY41" s="103"/>
      <c r="BA41" s="94"/>
      <c r="BB41" s="94"/>
      <c r="BC41" s="94"/>
      <c r="BD41" s="94"/>
      <c r="BE41" s="94"/>
      <c r="BF41" s="94"/>
      <c r="BG41" s="94"/>
      <c r="BH41" s="94"/>
      <c r="BI41" s="94"/>
      <c r="BJ41" s="95"/>
      <c r="BK41" s="95"/>
      <c r="BL41" s="95"/>
      <c r="BM41" s="95"/>
      <c r="BN41" s="95"/>
    </row>
    <row r="42" spans="1:66" s="105" customFormat="1" ht="15" customHeight="1">
      <c r="A42" s="93"/>
      <c r="B42" s="93"/>
      <c r="C42" s="93"/>
      <c r="D42" s="93"/>
      <c r="E42" s="93"/>
      <c r="F42" s="93"/>
      <c r="G42" s="93"/>
      <c r="H42" s="93"/>
      <c r="I42" s="93"/>
      <c r="J42" s="93"/>
      <c r="K42" s="93"/>
      <c r="L42" s="93"/>
      <c r="M42" s="93"/>
      <c r="N42" s="93"/>
      <c r="O42" s="93"/>
      <c r="P42" s="93"/>
      <c r="Q42" s="93"/>
      <c r="R42" s="93"/>
      <c r="S42" s="93"/>
      <c r="T42" s="93"/>
      <c r="U42" s="93"/>
      <c r="V42" s="93"/>
      <c r="W42" s="93"/>
      <c r="X42" s="93"/>
      <c r="Y42" s="93"/>
      <c r="Z42" s="93"/>
      <c r="AA42" s="93"/>
      <c r="AB42" s="93"/>
      <c r="AC42" s="93"/>
      <c r="AD42" s="93"/>
      <c r="AE42" s="93"/>
      <c r="AF42" s="93"/>
      <c r="AG42" s="93"/>
      <c r="AH42" s="93"/>
      <c r="AI42" s="102"/>
      <c r="AJ42" s="102"/>
      <c r="AK42" s="102"/>
      <c r="AL42" s="102"/>
      <c r="AM42" s="102"/>
      <c r="AN42" s="102"/>
      <c r="AO42" s="102"/>
      <c r="AP42" s="102"/>
      <c r="AQ42" s="102"/>
      <c r="AR42" s="102"/>
      <c r="AS42" s="102"/>
      <c r="AT42" s="102"/>
      <c r="AU42" s="102"/>
      <c r="AV42" s="106" t="str">
        <f>'Improvement Indicators'!B41</f>
        <v>Threshold recorded as = when should be &lt;=</v>
      </c>
      <c r="AW42" s="106" t="str">
        <f>'Improvement Indicators'!C41</f>
        <v>I10</v>
      </c>
      <c r="AX42" s="102"/>
      <c r="AY42" s="103"/>
      <c r="BA42" s="94"/>
      <c r="BB42" s="94"/>
      <c r="BC42" s="94"/>
      <c r="BD42" s="94"/>
      <c r="BE42" s="94"/>
      <c r="BF42" s="94"/>
      <c r="BG42" s="94"/>
      <c r="BH42" s="94"/>
      <c r="BI42" s="94"/>
      <c r="BJ42" s="95"/>
      <c r="BK42" s="95"/>
      <c r="BL42" s="95"/>
      <c r="BM42" s="95"/>
      <c r="BN42" s="95"/>
    </row>
    <row r="43" spans="1:66" s="105" customFormat="1" ht="15" customHeight="1">
      <c r="A43" s="93"/>
      <c r="B43" s="93"/>
      <c r="C43" s="93"/>
      <c r="D43" s="93"/>
      <c r="E43" s="93"/>
      <c r="F43" s="93"/>
      <c r="G43" s="93"/>
      <c r="H43" s="93"/>
      <c r="I43" s="93"/>
      <c r="J43" s="93"/>
      <c r="K43" s="93"/>
      <c r="L43" s="93"/>
      <c r="M43" s="93"/>
      <c r="N43" s="93"/>
      <c r="O43" s="93"/>
      <c r="P43" s="93"/>
      <c r="Q43" s="93"/>
      <c r="R43" s="93"/>
      <c r="S43" s="93"/>
      <c r="T43" s="93"/>
      <c r="U43" s="93"/>
      <c r="V43" s="93"/>
      <c r="W43" s="93"/>
      <c r="X43" s="93"/>
      <c r="Y43" s="93"/>
      <c r="Z43" s="93"/>
      <c r="AA43" s="93"/>
      <c r="AB43" s="93"/>
      <c r="AC43" s="93"/>
      <c r="AD43" s="93"/>
      <c r="AE43" s="93"/>
      <c r="AF43" s="93"/>
      <c r="AG43" s="93"/>
      <c r="AH43" s="93"/>
      <c r="AI43" s="102"/>
      <c r="AJ43" s="102"/>
      <c r="AK43" s="102"/>
      <c r="AL43" s="102"/>
      <c r="AM43" s="102"/>
      <c r="AN43" s="102"/>
      <c r="AO43" s="102"/>
      <c r="AP43" s="102"/>
      <c r="AQ43" s="102"/>
      <c r="AR43" s="102"/>
      <c r="AS43" s="102"/>
      <c r="AT43" s="102"/>
      <c r="AU43" s="102"/>
      <c r="AV43" s="106" t="str">
        <f>'Improvement Indicators'!B42</f>
        <v>More than 2 traces overlaid</v>
      </c>
      <c r="AW43" s="106" t="str">
        <f>'Improvement Indicators'!C42</f>
        <v>I11</v>
      </c>
      <c r="AX43" s="102"/>
      <c r="AY43" s="103"/>
      <c r="BA43" s="94"/>
      <c r="BB43" s="94"/>
      <c r="BC43" s="94"/>
      <c r="BD43" s="94"/>
      <c r="BE43" s="94"/>
      <c r="BF43" s="94"/>
      <c r="BG43" s="94"/>
      <c r="BH43" s="94"/>
      <c r="BI43" s="94"/>
      <c r="BJ43" s="95"/>
      <c r="BK43" s="95"/>
      <c r="BL43" s="95"/>
      <c r="BM43" s="95"/>
      <c r="BN43" s="95"/>
    </row>
    <row r="44" spans="1:66" s="105" customFormat="1" ht="15" customHeight="1">
      <c r="A44" s="93"/>
      <c r="B44" s="93"/>
      <c r="C44" s="93"/>
      <c r="D44" s="93"/>
      <c r="E44" s="93"/>
      <c r="F44" s="93"/>
      <c r="G44" s="93"/>
      <c r="H44" s="93"/>
      <c r="I44" s="93"/>
      <c r="J44" s="93"/>
      <c r="K44" s="93"/>
      <c r="L44" s="93"/>
      <c r="M44" s="93"/>
      <c r="N44" s="93"/>
      <c r="O44" s="93"/>
      <c r="P44" s="93"/>
      <c r="Q44" s="93"/>
      <c r="R44" s="93"/>
      <c r="S44" s="93"/>
      <c r="T44" s="93"/>
      <c r="U44" s="93"/>
      <c r="V44" s="93"/>
      <c r="W44" s="93"/>
      <c r="X44" s="93"/>
      <c r="Y44" s="93"/>
      <c r="Z44" s="93"/>
      <c r="AA44" s="93"/>
      <c r="AB44" s="93"/>
      <c r="AC44" s="93"/>
      <c r="AD44" s="93"/>
      <c r="AE44" s="93"/>
      <c r="AF44" s="93"/>
      <c r="AG44" s="93"/>
      <c r="AH44" s="93"/>
      <c r="AI44" s="102"/>
      <c r="AJ44" s="102"/>
      <c r="AK44" s="102"/>
      <c r="AL44" s="102"/>
      <c r="AM44" s="102"/>
      <c r="AN44" s="102"/>
      <c r="AO44" s="102"/>
      <c r="AP44" s="102"/>
      <c r="AQ44" s="102"/>
      <c r="AR44" s="102"/>
      <c r="AS44" s="102"/>
      <c r="AT44" s="102"/>
      <c r="AU44" s="102"/>
      <c r="AV44" s="106" t="str">
        <f>'Improvement Indicators'!B43</f>
        <v>Inaccurate or doubtful peak labelling</v>
      </c>
      <c r="AW44" s="106" t="str">
        <f>'Improvement Indicators'!C43</f>
        <v>I12</v>
      </c>
      <c r="AX44" s="102"/>
      <c r="AY44" s="103"/>
      <c r="BA44" s="94"/>
      <c r="BB44" s="94"/>
      <c r="BC44" s="94"/>
      <c r="BD44" s="94"/>
      <c r="BE44" s="94"/>
      <c r="BF44" s="94"/>
      <c r="BG44" s="94"/>
      <c r="BH44" s="94"/>
      <c r="BI44" s="94"/>
      <c r="BJ44" s="95"/>
      <c r="BK44" s="95"/>
      <c r="BL44" s="95"/>
      <c r="BM44" s="95"/>
      <c r="BN44" s="95"/>
    </row>
    <row r="45" spans="1:66" s="105" customFormat="1" ht="15" customHeight="1">
      <c r="A45" s="93"/>
      <c r="B45" s="93"/>
      <c r="C45" s="93"/>
      <c r="D45" s="93"/>
      <c r="E45" s="93"/>
      <c r="F45" s="93"/>
      <c r="G45" s="93"/>
      <c r="H45" s="93"/>
      <c r="I45" s="93"/>
      <c r="J45" s="93"/>
      <c r="K45" s="93"/>
      <c r="L45" s="93"/>
      <c r="M45" s="93"/>
      <c r="N45" s="93"/>
      <c r="O45" s="93"/>
      <c r="P45" s="93"/>
      <c r="Q45" s="93"/>
      <c r="R45" s="93"/>
      <c r="S45" s="93"/>
      <c r="T45" s="93"/>
      <c r="U45" s="93"/>
      <c r="V45" s="93"/>
      <c r="W45" s="93"/>
      <c r="X45" s="93"/>
      <c r="Y45" s="93"/>
      <c r="Z45" s="93"/>
      <c r="AA45" s="93"/>
      <c r="AB45" s="93"/>
      <c r="AC45" s="93"/>
      <c r="AD45" s="93"/>
      <c r="AE45" s="93"/>
      <c r="AF45" s="93"/>
      <c r="AG45" s="93"/>
      <c r="AH45" s="93"/>
      <c r="AI45" s="102"/>
      <c r="AJ45" s="102"/>
      <c r="AK45" s="102"/>
      <c r="AL45" s="102"/>
      <c r="AM45" s="102"/>
      <c r="AN45" s="102"/>
      <c r="AO45" s="102"/>
      <c r="AP45" s="102"/>
      <c r="AQ45" s="102"/>
      <c r="AR45" s="102"/>
      <c r="AS45" s="102"/>
      <c r="AT45" s="102"/>
      <c r="AU45" s="102"/>
      <c r="AV45" s="106" t="str">
        <f>'Improvement Indicators'!B44</f>
        <v>nHL to eHL correction incorrect</v>
      </c>
      <c r="AW45" s="106" t="str">
        <f>'Improvement Indicators'!C44</f>
        <v>I13</v>
      </c>
      <c r="AX45" s="102"/>
      <c r="AY45" s="103"/>
      <c r="BA45" s="94"/>
      <c r="BB45" s="94"/>
      <c r="BC45" s="94"/>
      <c r="BD45" s="94"/>
      <c r="BE45" s="94"/>
      <c r="BF45" s="94"/>
      <c r="BG45" s="94"/>
      <c r="BH45" s="94"/>
      <c r="BI45" s="94"/>
      <c r="BJ45" s="95"/>
      <c r="BK45" s="95"/>
      <c r="BL45" s="95"/>
      <c r="BM45" s="95"/>
      <c r="BN45" s="95"/>
    </row>
    <row r="46" spans="1:66" s="105" customFormat="1" ht="15" customHeight="1">
      <c r="A46" s="93"/>
      <c r="B46" s="93"/>
      <c r="C46" s="93"/>
      <c r="D46" s="93"/>
      <c r="E46" s="93"/>
      <c r="F46" s="93"/>
      <c r="G46" s="93"/>
      <c r="H46" s="93"/>
      <c r="I46" s="93"/>
      <c r="J46" s="93"/>
      <c r="K46" s="93"/>
      <c r="L46" s="93"/>
      <c r="M46" s="93"/>
      <c r="N46" s="93"/>
      <c r="O46" s="93"/>
      <c r="P46" s="93"/>
      <c r="Q46" s="93"/>
      <c r="R46" s="93"/>
      <c r="S46" s="93"/>
      <c r="T46" s="93"/>
      <c r="U46" s="93"/>
      <c r="V46" s="93"/>
      <c r="W46" s="93"/>
      <c r="X46" s="93"/>
      <c r="Y46" s="93"/>
      <c r="Z46" s="93"/>
      <c r="AA46" s="93"/>
      <c r="AB46" s="93"/>
      <c r="AC46" s="93"/>
      <c r="AD46" s="93"/>
      <c r="AE46" s="93"/>
      <c r="AF46" s="93"/>
      <c r="AG46" s="93"/>
      <c r="AH46" s="93"/>
      <c r="AI46" s="102"/>
      <c r="AJ46" s="102"/>
      <c r="AK46" s="102"/>
      <c r="AL46" s="102"/>
      <c r="AM46" s="102"/>
      <c r="AN46" s="102"/>
      <c r="AO46" s="102"/>
      <c r="AP46" s="102"/>
      <c r="AQ46" s="102"/>
      <c r="AR46" s="102"/>
      <c r="AS46" s="102"/>
      <c r="AT46" s="102"/>
      <c r="AU46" s="102"/>
      <c r="AV46" s="106" t="str">
        <f>'Improvement Indicators'!B45</f>
        <v>Mismatch between chart and eSP/spreadsheet entry</v>
      </c>
      <c r="AW46" s="106" t="str">
        <f>'Improvement Indicators'!C45</f>
        <v>I14</v>
      </c>
      <c r="AX46" s="102"/>
      <c r="AY46" s="103"/>
      <c r="BA46" s="94"/>
      <c r="BB46" s="94"/>
      <c r="BC46" s="94"/>
      <c r="BD46" s="94"/>
      <c r="BE46" s="94"/>
      <c r="BF46" s="94"/>
      <c r="BG46" s="94"/>
      <c r="BH46" s="94"/>
      <c r="BI46" s="94"/>
      <c r="BJ46" s="95"/>
      <c r="BK46" s="95"/>
      <c r="BL46" s="95"/>
      <c r="BM46" s="95"/>
      <c r="BN46" s="95"/>
    </row>
    <row r="47" spans="1:66" s="105" customFormat="1" ht="15" customHeight="1">
      <c r="A47" s="93"/>
      <c r="B47" s="93"/>
      <c r="C47" s="93"/>
      <c r="D47" s="93"/>
      <c r="E47" s="93"/>
      <c r="F47" s="93"/>
      <c r="G47" s="93"/>
      <c r="H47" s="93"/>
      <c r="I47" s="93"/>
      <c r="J47" s="93"/>
      <c r="K47" s="93"/>
      <c r="L47" s="93"/>
      <c r="M47" s="93"/>
      <c r="N47" s="93"/>
      <c r="O47" s="93"/>
      <c r="P47" s="93"/>
      <c r="Q47" s="93"/>
      <c r="R47" s="93"/>
      <c r="S47" s="93"/>
      <c r="T47" s="93"/>
      <c r="U47" s="93"/>
      <c r="V47" s="93"/>
      <c r="W47" s="93"/>
      <c r="X47" s="93"/>
      <c r="Y47" s="93"/>
      <c r="Z47" s="93"/>
      <c r="AA47" s="93"/>
      <c r="AB47" s="93"/>
      <c r="AC47" s="93"/>
      <c r="AD47" s="93"/>
      <c r="AE47" s="93"/>
      <c r="AF47" s="93"/>
      <c r="AG47" s="93"/>
      <c r="AH47" s="93"/>
      <c r="AI47" s="102"/>
      <c r="AJ47" s="102"/>
      <c r="AK47" s="102"/>
      <c r="AL47" s="102"/>
      <c r="AM47" s="102"/>
      <c r="AN47" s="102"/>
      <c r="AO47" s="102"/>
      <c r="AP47" s="102"/>
      <c r="AQ47" s="102"/>
      <c r="AR47" s="102"/>
      <c r="AS47" s="102"/>
      <c r="AT47" s="102"/>
      <c r="AU47" s="102"/>
      <c r="AV47" s="106" t="str">
        <f>'Improvement Indicators'!B46</f>
        <v>Reported as Gold Standard but is not</v>
      </c>
      <c r="AW47" s="106" t="str">
        <f>'Improvement Indicators'!C46</f>
        <v>I15</v>
      </c>
      <c r="AX47" s="102"/>
      <c r="AY47" s="103"/>
      <c r="BA47" s="94"/>
      <c r="BB47" s="94"/>
      <c r="BC47" s="94"/>
      <c r="BD47" s="94"/>
      <c r="BE47" s="94"/>
      <c r="BF47" s="94"/>
      <c r="BG47" s="94"/>
      <c r="BH47" s="94"/>
      <c r="BI47" s="94"/>
      <c r="BJ47" s="95"/>
      <c r="BK47" s="95"/>
      <c r="BL47" s="95"/>
      <c r="BM47" s="95"/>
      <c r="BN47" s="95"/>
    </row>
    <row r="48" spans="1:66" s="105" customFormat="1" ht="15" customHeight="1">
      <c r="A48" s="93"/>
      <c r="B48" s="93"/>
      <c r="C48" s="93"/>
      <c r="D48" s="93"/>
      <c r="E48" s="93"/>
      <c r="F48" s="93"/>
      <c r="G48" s="93"/>
      <c r="H48" s="93"/>
      <c r="I48" s="93"/>
      <c r="J48" s="93"/>
      <c r="K48" s="93"/>
      <c r="L48" s="93"/>
      <c r="M48" s="93"/>
      <c r="N48" s="93"/>
      <c r="O48" s="93"/>
      <c r="P48" s="93"/>
      <c r="Q48" s="93"/>
      <c r="R48" s="93"/>
      <c r="S48" s="93"/>
      <c r="T48" s="93"/>
      <c r="U48" s="93"/>
      <c r="V48" s="93"/>
      <c r="W48" s="93"/>
      <c r="X48" s="93"/>
      <c r="Y48" s="93"/>
      <c r="Z48" s="93"/>
      <c r="AA48" s="93"/>
      <c r="AB48" s="93"/>
      <c r="AC48" s="93"/>
      <c r="AD48" s="93"/>
      <c r="AE48" s="93"/>
      <c r="AF48" s="93"/>
      <c r="AG48" s="93"/>
      <c r="AH48" s="93"/>
      <c r="AI48" s="102"/>
      <c r="AJ48" s="102"/>
      <c r="AK48" s="102"/>
      <c r="AL48" s="102"/>
      <c r="AM48" s="102"/>
      <c r="AN48" s="102"/>
      <c r="AO48" s="102"/>
      <c r="AP48" s="102"/>
      <c r="AQ48" s="102"/>
      <c r="AR48" s="102"/>
      <c r="AS48" s="102"/>
      <c r="AT48" s="102"/>
      <c r="AU48" s="102"/>
      <c r="AV48" s="106" t="str">
        <f>'Improvement Indicators'!B47</f>
        <v>Other - Interpretation</v>
      </c>
      <c r="AW48" s="106" t="str">
        <f>'Improvement Indicators'!C47</f>
        <v>I16</v>
      </c>
      <c r="AX48" s="102"/>
      <c r="AY48" s="103"/>
      <c r="BA48" s="94"/>
      <c r="BB48" s="94"/>
      <c r="BC48" s="94"/>
      <c r="BD48" s="94"/>
      <c r="BE48" s="94"/>
      <c r="BF48" s="94"/>
      <c r="BG48" s="94"/>
      <c r="BH48" s="94"/>
      <c r="BI48" s="94"/>
      <c r="BJ48" s="95"/>
      <c r="BK48" s="95"/>
      <c r="BL48" s="95"/>
      <c r="BM48" s="95"/>
      <c r="BN48" s="95"/>
    </row>
    <row r="49" spans="1:66" s="105" customFormat="1" ht="15" customHeight="1">
      <c r="A49" s="93"/>
      <c r="B49" s="93"/>
      <c r="C49" s="93"/>
      <c r="D49" s="93"/>
      <c r="E49" s="93"/>
      <c r="F49" s="93"/>
      <c r="G49" s="93"/>
      <c r="H49" s="93"/>
      <c r="I49" s="93"/>
      <c r="J49" s="93"/>
      <c r="K49" s="93"/>
      <c r="L49" s="93"/>
      <c r="M49" s="93"/>
      <c r="N49" s="93"/>
      <c r="O49" s="93"/>
      <c r="P49" s="93"/>
      <c r="Q49" s="93"/>
      <c r="R49" s="93"/>
      <c r="S49" s="93"/>
      <c r="T49" s="93"/>
      <c r="U49" s="93"/>
      <c r="V49" s="93"/>
      <c r="W49" s="93"/>
      <c r="X49" s="93"/>
      <c r="Y49" s="93"/>
      <c r="Z49" s="93"/>
      <c r="AA49" s="93"/>
      <c r="AB49" s="93"/>
      <c r="AC49" s="93"/>
      <c r="AD49" s="93"/>
      <c r="AE49" s="93"/>
      <c r="AF49" s="93"/>
      <c r="AG49" s="93"/>
      <c r="AH49" s="93"/>
      <c r="AI49" s="102"/>
      <c r="AJ49" s="102"/>
      <c r="AK49" s="102"/>
      <c r="AL49" s="102"/>
      <c r="AM49" s="102"/>
      <c r="AN49" s="102"/>
      <c r="AO49" s="102"/>
      <c r="AP49" s="102"/>
      <c r="AQ49" s="102"/>
      <c r="AR49" s="102"/>
      <c r="AS49" s="102"/>
      <c r="AT49" s="102"/>
      <c r="AU49" s="102"/>
      <c r="AV49" s="106" t="str">
        <f>'Improvement Indicators'!B48</f>
        <v>BC would be helpful</v>
      </c>
      <c r="AW49" s="106" t="str">
        <f>'Improvement Indicators'!C48</f>
        <v>T1</v>
      </c>
      <c r="AX49" s="102"/>
      <c r="AY49" s="103"/>
      <c r="BA49" s="94"/>
      <c r="BB49" s="94"/>
      <c r="BC49" s="94"/>
      <c r="BD49" s="94"/>
      <c r="BE49" s="94"/>
      <c r="BF49" s="94"/>
      <c r="BG49" s="94"/>
      <c r="BH49" s="94"/>
      <c r="BI49" s="94"/>
      <c r="BJ49" s="95"/>
      <c r="BK49" s="95"/>
      <c r="BL49" s="95"/>
      <c r="BM49" s="95"/>
      <c r="BN49" s="95"/>
    </row>
    <row r="50" spans="1:66" s="105" customFormat="1" ht="15" customHeight="1">
      <c r="A50" s="93"/>
      <c r="B50" s="93"/>
      <c r="C50" s="93"/>
      <c r="D50" s="93"/>
      <c r="E50" s="93"/>
      <c r="F50" s="93"/>
      <c r="G50" s="93"/>
      <c r="H50" s="93"/>
      <c r="I50" s="93"/>
      <c r="J50" s="93"/>
      <c r="K50" s="93"/>
      <c r="L50" s="93"/>
      <c r="M50" s="93"/>
      <c r="N50" s="93"/>
      <c r="O50" s="93"/>
      <c r="P50" s="93"/>
      <c r="Q50" s="93"/>
      <c r="R50" s="93"/>
      <c r="S50" s="93"/>
      <c r="T50" s="93"/>
      <c r="U50" s="93"/>
      <c r="V50" s="93"/>
      <c r="W50" s="93"/>
      <c r="X50" s="93"/>
      <c r="Y50" s="93"/>
      <c r="Z50" s="93"/>
      <c r="AA50" s="93"/>
      <c r="AB50" s="93"/>
      <c r="AC50" s="93"/>
      <c r="AD50" s="93"/>
      <c r="AE50" s="93"/>
      <c r="AF50" s="93"/>
      <c r="AG50" s="93"/>
      <c r="AH50" s="93"/>
      <c r="AI50" s="102"/>
      <c r="AJ50" s="102"/>
      <c r="AK50" s="102"/>
      <c r="AL50" s="102"/>
      <c r="AM50" s="102"/>
      <c r="AN50" s="102"/>
      <c r="AO50" s="102"/>
      <c r="AP50" s="102"/>
      <c r="AQ50" s="102"/>
      <c r="AR50" s="102"/>
      <c r="AS50" s="102"/>
      <c r="AT50" s="102"/>
      <c r="AU50" s="102"/>
      <c r="AV50" s="106" t="str">
        <f>'Improvement Indicators'!B49</f>
        <v>Other frequencies would be helpful</v>
      </c>
      <c r="AW50" s="106" t="str">
        <f>'Improvement Indicators'!C49</f>
        <v>T2</v>
      </c>
      <c r="AX50" s="102"/>
      <c r="AY50" s="103"/>
      <c r="BA50" s="94"/>
      <c r="BB50" s="94"/>
      <c r="BC50" s="94"/>
      <c r="BD50" s="94"/>
      <c r="BE50" s="94"/>
      <c r="BF50" s="94"/>
      <c r="BG50" s="94"/>
      <c r="BH50" s="94"/>
      <c r="BI50" s="94"/>
      <c r="BJ50" s="95"/>
      <c r="BK50" s="95"/>
      <c r="BL50" s="95"/>
      <c r="BM50" s="95"/>
      <c r="BN50" s="95"/>
    </row>
    <row r="51" spans="1:66" s="105" customFormat="1" ht="15" customHeight="1">
      <c r="A51" s="93"/>
      <c r="B51" s="93"/>
      <c r="C51" s="93"/>
      <c r="D51" s="93"/>
      <c r="E51" s="93"/>
      <c r="F51" s="93"/>
      <c r="G51" s="93"/>
      <c r="H51" s="93"/>
      <c r="I51" s="93"/>
      <c r="J51" s="93"/>
      <c r="K51" s="93"/>
      <c r="L51" s="93"/>
      <c r="M51" s="93"/>
      <c r="N51" s="93"/>
      <c r="O51" s="93"/>
      <c r="P51" s="93"/>
      <c r="Q51" s="93"/>
      <c r="R51" s="93"/>
      <c r="S51" s="93"/>
      <c r="T51" s="93"/>
      <c r="U51" s="93"/>
      <c r="V51" s="93"/>
      <c r="W51" s="93"/>
      <c r="X51" s="93"/>
      <c r="Y51" s="93"/>
      <c r="Z51" s="93"/>
      <c r="AA51" s="93"/>
      <c r="AB51" s="93"/>
      <c r="AC51" s="93"/>
      <c r="AD51" s="93"/>
      <c r="AE51" s="93"/>
      <c r="AF51" s="93"/>
      <c r="AG51" s="93"/>
      <c r="AH51" s="93"/>
      <c r="AI51" s="102"/>
      <c r="AJ51" s="102"/>
      <c r="AK51" s="102"/>
      <c r="AL51" s="102"/>
      <c r="AM51" s="102"/>
      <c r="AN51" s="102"/>
      <c r="AO51" s="102"/>
      <c r="AP51" s="102"/>
      <c r="AQ51" s="102"/>
      <c r="AR51" s="102"/>
      <c r="AS51" s="102"/>
      <c r="AT51" s="102"/>
      <c r="AU51" s="102"/>
      <c r="AV51" s="106" t="str">
        <f>'Improvement Indicators'!B50</f>
        <v>Clicks would be helpful</v>
      </c>
      <c r="AW51" s="106" t="str">
        <f>'Improvement Indicators'!C50</f>
        <v>T3</v>
      </c>
      <c r="AX51" s="102"/>
      <c r="AY51" s="103"/>
      <c r="BA51" s="94"/>
      <c r="BB51" s="94"/>
      <c r="BC51" s="94"/>
      <c r="BD51" s="94"/>
      <c r="BE51" s="94"/>
      <c r="BF51" s="94"/>
      <c r="BG51" s="94"/>
      <c r="BH51" s="94"/>
      <c r="BI51" s="94"/>
      <c r="BJ51" s="95"/>
      <c r="BK51" s="95"/>
      <c r="BL51" s="95"/>
      <c r="BM51" s="95"/>
      <c r="BN51" s="95"/>
    </row>
    <row r="52" spans="1:66" s="105" customFormat="1" ht="15" customHeight="1">
      <c r="A52" s="93"/>
      <c r="B52" s="93"/>
      <c r="C52" s="93"/>
      <c r="D52" s="93"/>
      <c r="E52" s="93"/>
      <c r="F52" s="93"/>
      <c r="G52" s="93"/>
      <c r="H52" s="93"/>
      <c r="I52" s="93"/>
      <c r="J52" s="93"/>
      <c r="K52" s="93"/>
      <c r="L52" s="93"/>
      <c r="M52" s="93"/>
      <c r="N52" s="93"/>
      <c r="O52" s="93"/>
      <c r="P52" s="93"/>
      <c r="Q52" s="93"/>
      <c r="R52" s="93"/>
      <c r="S52" s="93"/>
      <c r="T52" s="93"/>
      <c r="U52" s="93"/>
      <c r="V52" s="93"/>
      <c r="W52" s="93"/>
      <c r="X52" s="93"/>
      <c r="Y52" s="93"/>
      <c r="Z52" s="93"/>
      <c r="AA52" s="93"/>
      <c r="AB52" s="93"/>
      <c r="AC52" s="93"/>
      <c r="AD52" s="93"/>
      <c r="AE52" s="93"/>
      <c r="AF52" s="93"/>
      <c r="AG52" s="93"/>
      <c r="AH52" s="93"/>
      <c r="AI52" s="102"/>
      <c r="AJ52" s="102"/>
      <c r="AK52" s="102"/>
      <c r="AL52" s="102"/>
      <c r="AM52" s="102"/>
      <c r="AN52" s="102"/>
      <c r="AO52" s="102"/>
      <c r="AP52" s="102"/>
      <c r="AQ52" s="102"/>
      <c r="AR52" s="102"/>
      <c r="AS52" s="102"/>
      <c r="AT52" s="102"/>
      <c r="AU52" s="102"/>
      <c r="AV52" s="106" t="str">
        <f>'Improvement Indicators'!B51</f>
        <v>Unnecessary replication at levels not defining threshold</v>
      </c>
      <c r="AW52" s="106" t="str">
        <f>'Improvement Indicators'!C51</f>
        <v>T4</v>
      </c>
      <c r="AX52" s="102"/>
      <c r="AY52" s="103"/>
      <c r="BA52" s="94"/>
      <c r="BB52" s="94"/>
      <c r="BC52" s="94"/>
      <c r="BD52" s="94"/>
      <c r="BE52" s="94"/>
      <c r="BF52" s="94"/>
      <c r="BG52" s="94"/>
      <c r="BH52" s="94"/>
      <c r="BI52" s="94"/>
      <c r="BJ52" s="95"/>
      <c r="BK52" s="95"/>
      <c r="BL52" s="95"/>
      <c r="BM52" s="95"/>
      <c r="BN52" s="95"/>
    </row>
    <row r="53" spans="1:66" s="105" customFormat="1" ht="15" customHeight="1">
      <c r="A53" s="93"/>
      <c r="B53" s="93"/>
      <c r="C53" s="93"/>
      <c r="D53" s="93"/>
      <c r="E53" s="93"/>
      <c r="F53" s="93"/>
      <c r="G53" s="93"/>
      <c r="H53" s="93"/>
      <c r="I53" s="93"/>
      <c r="J53" s="93"/>
      <c r="K53" s="93"/>
      <c r="L53" s="93"/>
      <c r="M53" s="93"/>
      <c r="N53" s="93"/>
      <c r="O53" s="93"/>
      <c r="P53" s="93"/>
      <c r="Q53" s="93"/>
      <c r="R53" s="93"/>
      <c r="S53" s="93"/>
      <c r="T53" s="93"/>
      <c r="U53" s="93"/>
      <c r="V53" s="93"/>
      <c r="W53" s="93"/>
      <c r="X53" s="93"/>
      <c r="Y53" s="93"/>
      <c r="Z53" s="93"/>
      <c r="AA53" s="93"/>
      <c r="AB53" s="93"/>
      <c r="AC53" s="93"/>
      <c r="AD53" s="93"/>
      <c r="AE53" s="93"/>
      <c r="AF53" s="93"/>
      <c r="AG53" s="93"/>
      <c r="AH53" s="93"/>
      <c r="AI53" s="102"/>
      <c r="AJ53" s="102"/>
      <c r="AK53" s="102"/>
      <c r="AL53" s="102"/>
      <c r="AM53" s="102"/>
      <c r="AN53" s="102"/>
      <c r="AO53" s="102"/>
      <c r="AP53" s="102"/>
      <c r="AQ53" s="102"/>
      <c r="AR53" s="102"/>
      <c r="AS53" s="102"/>
      <c r="AT53" s="102"/>
      <c r="AU53" s="102"/>
      <c r="AV53" s="106" t="str">
        <f>'Improvement Indicators'!B52</f>
        <v>Too many Inc traces at different levels</v>
      </c>
      <c r="AW53" s="106" t="str">
        <f>'Improvement Indicators'!C52</f>
        <v>T5</v>
      </c>
      <c r="AX53" s="102"/>
      <c r="AY53" s="103"/>
      <c r="BA53" s="94"/>
      <c r="BB53" s="94"/>
      <c r="BC53" s="94"/>
      <c r="BD53" s="94"/>
      <c r="BE53" s="94"/>
      <c r="BF53" s="94"/>
      <c r="BG53" s="94"/>
      <c r="BH53" s="94"/>
      <c r="BI53" s="94"/>
      <c r="BJ53" s="95"/>
      <c r="BK53" s="95"/>
      <c r="BL53" s="95"/>
      <c r="BM53" s="95"/>
      <c r="BN53" s="95"/>
    </row>
    <row r="54" spans="1:66" s="105" customFormat="1" ht="15" customHeight="1">
      <c r="A54" s="93"/>
      <c r="B54" s="93"/>
      <c r="C54" s="93"/>
      <c r="D54" s="93"/>
      <c r="E54" s="93"/>
      <c r="F54" s="93"/>
      <c r="G54" s="93"/>
      <c r="H54" s="93"/>
      <c r="I54" s="93"/>
      <c r="J54" s="93"/>
      <c r="K54" s="93"/>
      <c r="L54" s="93"/>
      <c r="M54" s="93"/>
      <c r="N54" s="93"/>
      <c r="O54" s="93"/>
      <c r="P54" s="93"/>
      <c r="Q54" s="93"/>
      <c r="R54" s="93"/>
      <c r="S54" s="93"/>
      <c r="T54" s="93"/>
      <c r="U54" s="93"/>
      <c r="V54" s="93"/>
      <c r="W54" s="93"/>
      <c r="X54" s="93"/>
      <c r="Y54" s="93"/>
      <c r="Z54" s="93"/>
      <c r="AA54" s="93"/>
      <c r="AB54" s="93"/>
      <c r="AC54" s="93"/>
      <c r="AD54" s="93"/>
      <c r="AE54" s="93"/>
      <c r="AF54" s="93"/>
      <c r="AG54" s="93"/>
      <c r="AH54" s="93"/>
      <c r="AI54" s="102"/>
      <c r="AJ54" s="102"/>
      <c r="AK54" s="102"/>
      <c r="AL54" s="102"/>
      <c r="AM54" s="102"/>
      <c r="AN54" s="102"/>
      <c r="AO54" s="102"/>
      <c r="AP54" s="102"/>
      <c r="AQ54" s="102"/>
      <c r="AR54" s="102"/>
      <c r="AS54" s="102"/>
      <c r="AT54" s="102"/>
      <c r="AU54" s="102"/>
      <c r="AV54" s="106" t="str">
        <f>'Improvement Indicators'!B53</f>
        <v>Many thresholds &lt;=</v>
      </c>
      <c r="AW54" s="106" t="str">
        <f>'Improvement Indicators'!C53</f>
        <v>T6</v>
      </c>
      <c r="AX54" s="102"/>
      <c r="AY54" s="103"/>
      <c r="BA54" s="94"/>
      <c r="BB54" s="94"/>
      <c r="BC54" s="94"/>
      <c r="BD54" s="94"/>
      <c r="BE54" s="94"/>
      <c r="BF54" s="94"/>
      <c r="BG54" s="94"/>
      <c r="BH54" s="94"/>
      <c r="BI54" s="94"/>
      <c r="BJ54" s="95"/>
      <c r="BK54" s="95"/>
      <c r="BL54" s="95"/>
      <c r="BM54" s="95"/>
      <c r="BN54" s="95"/>
    </row>
    <row r="55" spans="1:66" s="105" customFormat="1" ht="15" customHeight="1">
      <c r="A55" s="93"/>
      <c r="B55" s="93"/>
      <c r="C55" s="93"/>
      <c r="D55" s="93"/>
      <c r="E55" s="93"/>
      <c r="F55" s="93"/>
      <c r="G55" s="93"/>
      <c r="H55" s="93"/>
      <c r="I55" s="93"/>
      <c r="J55" s="93"/>
      <c r="K55" s="93"/>
      <c r="L55" s="93"/>
      <c r="M55" s="93"/>
      <c r="N55" s="93"/>
      <c r="O55" s="93"/>
      <c r="P55" s="93"/>
      <c r="Q55" s="93"/>
      <c r="R55" s="93"/>
      <c r="S55" s="93"/>
      <c r="T55" s="93"/>
      <c r="U55" s="93"/>
      <c r="V55" s="93"/>
      <c r="W55" s="93"/>
      <c r="X55" s="93"/>
      <c r="Y55" s="93"/>
      <c r="Z55" s="93"/>
      <c r="AA55" s="93"/>
      <c r="AB55" s="93"/>
      <c r="AC55" s="93"/>
      <c r="AD55" s="93"/>
      <c r="AE55" s="93"/>
      <c r="AF55" s="93"/>
      <c r="AG55" s="93"/>
      <c r="AH55" s="93"/>
      <c r="AI55" s="102"/>
      <c r="AJ55" s="102"/>
      <c r="AK55" s="102"/>
      <c r="AL55" s="102"/>
      <c r="AM55" s="102"/>
      <c r="AN55" s="102"/>
      <c r="AO55" s="102"/>
      <c r="AP55" s="102"/>
      <c r="AQ55" s="102"/>
      <c r="AR55" s="102"/>
      <c r="AS55" s="102"/>
      <c r="AT55" s="102"/>
      <c r="AU55" s="102"/>
      <c r="AV55" s="106" t="str">
        <f>'Improvement Indicators'!B54</f>
        <v>Too many levels used not near threshold</v>
      </c>
      <c r="AW55" s="106" t="str">
        <f>'Improvement Indicators'!C54</f>
        <v>T7</v>
      </c>
      <c r="AX55" s="102"/>
      <c r="AY55" s="103"/>
      <c r="BA55" s="94"/>
      <c r="BB55" s="94"/>
      <c r="BC55" s="94"/>
      <c r="BD55" s="94"/>
      <c r="BE55" s="94"/>
      <c r="BF55" s="94"/>
      <c r="BG55" s="94"/>
      <c r="BH55" s="94"/>
      <c r="BI55" s="94"/>
      <c r="BJ55" s="95"/>
      <c r="BK55" s="95"/>
      <c r="BL55" s="95"/>
      <c r="BM55" s="95"/>
      <c r="BN55" s="95"/>
    </row>
    <row r="56" spans="1:66" s="105" customFormat="1" ht="15" customHeight="1">
      <c r="A56" s="93"/>
      <c r="B56" s="93"/>
      <c r="C56" s="93"/>
      <c r="D56" s="93"/>
      <c r="E56" s="93"/>
      <c r="F56" s="93"/>
      <c r="G56" s="93"/>
      <c r="H56" s="93"/>
      <c r="I56" s="93"/>
      <c r="J56" s="93"/>
      <c r="K56" s="93"/>
      <c r="L56" s="93"/>
      <c r="M56" s="93"/>
      <c r="N56" s="93"/>
      <c r="O56" s="93"/>
      <c r="P56" s="93"/>
      <c r="Q56" s="93"/>
      <c r="R56" s="93"/>
      <c r="S56" s="93"/>
      <c r="T56" s="93"/>
      <c r="U56" s="93"/>
      <c r="V56" s="93"/>
      <c r="W56" s="93"/>
      <c r="X56" s="93"/>
      <c r="Y56" s="93"/>
      <c r="Z56" s="93"/>
      <c r="AA56" s="93"/>
      <c r="AB56" s="93"/>
      <c r="AC56" s="93"/>
      <c r="AD56" s="93"/>
      <c r="AE56" s="93"/>
      <c r="AF56" s="93"/>
      <c r="AG56" s="93"/>
      <c r="AH56" s="93"/>
      <c r="AI56" s="102"/>
      <c r="AJ56" s="102"/>
      <c r="AK56" s="102"/>
      <c r="AL56" s="102"/>
      <c r="AM56" s="102"/>
      <c r="AN56" s="102"/>
      <c r="AO56" s="102"/>
      <c r="AP56" s="102"/>
      <c r="AQ56" s="102"/>
      <c r="AR56" s="102"/>
      <c r="AS56" s="102"/>
      <c r="AT56" s="102"/>
      <c r="AU56" s="102"/>
      <c r="AV56" s="106" t="str">
        <f>'Improvement Indicators'!B55</f>
        <v>Only 1 ear tested</v>
      </c>
      <c r="AW56" s="106" t="str">
        <f>'Improvement Indicators'!C55</f>
        <v>T8</v>
      </c>
      <c r="AX56" s="102"/>
      <c r="AY56" s="103"/>
      <c r="BA56" s="94"/>
      <c r="BB56" s="94"/>
      <c r="BC56" s="94"/>
      <c r="BD56" s="94"/>
      <c r="BE56" s="94"/>
      <c r="BF56" s="94"/>
      <c r="BG56" s="94"/>
      <c r="BH56" s="94"/>
      <c r="BI56" s="94"/>
      <c r="BJ56" s="95"/>
      <c r="BK56" s="95"/>
      <c r="BL56" s="95"/>
      <c r="BM56" s="95"/>
      <c r="BN56" s="95"/>
    </row>
    <row r="57" spans="1:66" s="105" customFormat="1" ht="15" customHeight="1">
      <c r="A57" s="93"/>
      <c r="B57" s="93"/>
      <c r="C57" s="93"/>
      <c r="D57" s="93"/>
      <c r="E57" s="93"/>
      <c r="F57" s="93"/>
      <c r="G57" s="93"/>
      <c r="H57" s="93"/>
      <c r="I57" s="93"/>
      <c r="J57" s="93"/>
      <c r="K57" s="93"/>
      <c r="L57" s="93"/>
      <c r="M57" s="93"/>
      <c r="N57" s="93"/>
      <c r="O57" s="93"/>
      <c r="P57" s="93"/>
      <c r="Q57" s="93"/>
      <c r="R57" s="93"/>
      <c r="S57" s="93"/>
      <c r="T57" s="93"/>
      <c r="U57" s="93"/>
      <c r="V57" s="93"/>
      <c r="W57" s="93"/>
      <c r="X57" s="93"/>
      <c r="Y57" s="93"/>
      <c r="Z57" s="93"/>
      <c r="AA57" s="93"/>
      <c r="AB57" s="93"/>
      <c r="AC57" s="93"/>
      <c r="AD57" s="93"/>
      <c r="AE57" s="93"/>
      <c r="AF57" s="93"/>
      <c r="AG57" s="93"/>
      <c r="AH57" s="93"/>
      <c r="AI57" s="102"/>
      <c r="AJ57" s="102"/>
      <c r="AK57" s="102"/>
      <c r="AL57" s="102"/>
      <c r="AM57" s="102"/>
      <c r="AN57" s="102"/>
      <c r="AO57" s="102"/>
      <c r="AP57" s="102"/>
      <c r="AQ57" s="102"/>
      <c r="AR57" s="102"/>
      <c r="AS57" s="102"/>
      <c r="AT57" s="102"/>
      <c r="AU57" s="102"/>
      <c r="AV57" s="106" t="str">
        <f>'Improvement Indicators'!B56</f>
        <v>Lack of gold standard on each ear (AC and/or BC)</v>
      </c>
      <c r="AW57" s="106" t="str">
        <f>'Improvement Indicators'!C56</f>
        <v>T9</v>
      </c>
      <c r="AX57" s="102"/>
      <c r="AY57" s="103"/>
      <c r="BA57" s="94"/>
      <c r="BB57" s="94"/>
      <c r="BC57" s="94"/>
      <c r="BD57" s="94"/>
      <c r="BE57" s="94"/>
      <c r="BF57" s="94"/>
      <c r="BG57" s="94"/>
      <c r="BH57" s="94"/>
      <c r="BI57" s="94"/>
      <c r="BJ57" s="95"/>
      <c r="BK57" s="95"/>
      <c r="BL57" s="95"/>
      <c r="BM57" s="95"/>
      <c r="BN57" s="95"/>
    </row>
    <row r="58" spans="1:66" s="105" customFormat="1" ht="15" customHeight="1">
      <c r="A58" s="93"/>
      <c r="B58" s="93"/>
      <c r="C58" s="93"/>
      <c r="D58" s="93"/>
      <c r="E58" s="93"/>
      <c r="F58" s="93"/>
      <c r="G58" s="93"/>
      <c r="H58" s="93"/>
      <c r="I58" s="93"/>
      <c r="J58" s="93"/>
      <c r="K58" s="93"/>
      <c r="L58" s="93"/>
      <c r="M58" s="93"/>
      <c r="N58" s="93"/>
      <c r="O58" s="93"/>
      <c r="P58" s="93"/>
      <c r="Q58" s="93"/>
      <c r="R58" s="93"/>
      <c r="S58" s="93"/>
      <c r="T58" s="93"/>
      <c r="U58" s="93"/>
      <c r="V58" s="93"/>
      <c r="W58" s="93"/>
      <c r="X58" s="93"/>
      <c r="Y58" s="93"/>
      <c r="Z58" s="93"/>
      <c r="AA58" s="93"/>
      <c r="AB58" s="93"/>
      <c r="AC58" s="93"/>
      <c r="AD58" s="93"/>
      <c r="AE58" s="93"/>
      <c r="AF58" s="93"/>
      <c r="AG58" s="93"/>
      <c r="AH58" s="93"/>
      <c r="AI58" s="102"/>
      <c r="AJ58" s="102"/>
      <c r="AK58" s="102"/>
      <c r="AL58" s="102"/>
      <c r="AM58" s="102"/>
      <c r="AN58" s="102"/>
      <c r="AO58" s="102"/>
      <c r="AP58" s="102"/>
      <c r="AQ58" s="102"/>
      <c r="AR58" s="102"/>
      <c r="AS58" s="102"/>
      <c r="AT58" s="102"/>
      <c r="AU58" s="102"/>
      <c r="AV58" s="106" t="str">
        <f>'Improvement Indicators'!B57</f>
        <v>Gap between CRs that define gold standard threshold is &gt;10dB</v>
      </c>
      <c r="AW58" s="106" t="str">
        <f>'Improvement Indicators'!C57</f>
        <v>T10</v>
      </c>
      <c r="AX58" s="102"/>
      <c r="AY58" s="103"/>
      <c r="BA58" s="94"/>
      <c r="BB58" s="94"/>
      <c r="BC58" s="94"/>
      <c r="BD58" s="94"/>
      <c r="BE58" s="94"/>
      <c r="BF58" s="94"/>
      <c r="BG58" s="94"/>
      <c r="BH58" s="94"/>
      <c r="BI58" s="94"/>
      <c r="BJ58" s="95"/>
      <c r="BK58" s="95"/>
      <c r="BL58" s="95"/>
      <c r="BM58" s="95"/>
      <c r="BN58" s="95"/>
    </row>
    <row r="59" spans="1:66" s="105" customFormat="1" ht="15" customHeight="1">
      <c r="A59" s="93"/>
      <c r="B59" s="93"/>
      <c r="C59" s="93"/>
      <c r="D59" s="93"/>
      <c r="E59" s="93"/>
      <c r="F59" s="93"/>
      <c r="G59" s="93"/>
      <c r="H59" s="93"/>
      <c r="I59" s="93"/>
      <c r="J59" s="93"/>
      <c r="K59" s="93"/>
      <c r="L59" s="93"/>
      <c r="M59" s="93"/>
      <c r="N59" s="93"/>
      <c r="O59" s="93"/>
      <c r="P59" s="93"/>
      <c r="Q59" s="93"/>
      <c r="R59" s="93"/>
      <c r="S59" s="93"/>
      <c r="T59" s="93"/>
      <c r="U59" s="93"/>
      <c r="V59" s="93"/>
      <c r="W59" s="93"/>
      <c r="X59" s="93"/>
      <c r="Y59" s="93"/>
      <c r="Z59" s="93"/>
      <c r="AA59" s="93"/>
      <c r="AB59" s="93"/>
      <c r="AC59" s="93"/>
      <c r="AD59" s="93"/>
      <c r="AE59" s="93"/>
      <c r="AF59" s="93"/>
      <c r="AG59" s="93"/>
      <c r="AH59" s="93"/>
      <c r="AI59" s="102"/>
      <c r="AJ59" s="102"/>
      <c r="AK59" s="102"/>
      <c r="AL59" s="102"/>
      <c r="AM59" s="102"/>
      <c r="AN59" s="102"/>
      <c r="AO59" s="102"/>
      <c r="AP59" s="102"/>
      <c r="AQ59" s="102"/>
      <c r="AR59" s="102"/>
      <c r="AS59" s="102"/>
      <c r="AT59" s="102"/>
      <c r="AU59" s="102"/>
      <c r="AV59" s="106" t="str">
        <f>'Improvement Indicators'!B58</f>
        <v>A further 2 waveforms, added pairwise needed to resolve Inc</v>
      </c>
      <c r="AW59" s="106" t="str">
        <f>'Improvement Indicators'!C58</f>
        <v>T11</v>
      </c>
      <c r="AX59" s="102"/>
      <c r="AY59" s="103"/>
      <c r="BA59" s="94"/>
      <c r="BB59" s="94"/>
      <c r="BC59" s="94"/>
      <c r="BD59" s="94"/>
      <c r="BE59" s="94"/>
      <c r="BF59" s="94"/>
      <c r="BG59" s="94"/>
      <c r="BH59" s="94"/>
      <c r="BI59" s="94"/>
      <c r="BJ59" s="95"/>
      <c r="BK59" s="95"/>
      <c r="BL59" s="95"/>
      <c r="BM59" s="95"/>
      <c r="BN59" s="95"/>
    </row>
    <row r="60" spans="1:66" s="105" customFormat="1" ht="15" customHeight="1">
      <c r="A60" s="93"/>
      <c r="B60" s="93"/>
      <c r="C60" s="93"/>
      <c r="D60" s="93"/>
      <c r="E60" s="93"/>
      <c r="F60" s="93"/>
      <c r="G60" s="93"/>
      <c r="H60" s="93"/>
      <c r="I60" s="93"/>
      <c r="J60" s="93"/>
      <c r="K60" s="93"/>
      <c r="L60" s="93"/>
      <c r="M60" s="93"/>
      <c r="N60" s="93"/>
      <c r="O60" s="93"/>
      <c r="P60" s="93"/>
      <c r="Q60" s="93"/>
      <c r="R60" s="93"/>
      <c r="S60" s="93"/>
      <c r="T60" s="93"/>
      <c r="U60" s="93"/>
      <c r="V60" s="93"/>
      <c r="W60" s="93"/>
      <c r="X60" s="93"/>
      <c r="Y60" s="93"/>
      <c r="Z60" s="93"/>
      <c r="AA60" s="93"/>
      <c r="AB60" s="93"/>
      <c r="AC60" s="93"/>
      <c r="AD60" s="93"/>
      <c r="AE60" s="93"/>
      <c r="AF60" s="93"/>
      <c r="AG60" s="93"/>
      <c r="AH60" s="93"/>
      <c r="AI60" s="102"/>
      <c r="AJ60" s="102"/>
      <c r="AK60" s="102"/>
      <c r="AL60" s="102"/>
      <c r="AM60" s="102"/>
      <c r="AN60" s="102"/>
      <c r="AO60" s="102"/>
      <c r="AP60" s="102"/>
      <c r="AQ60" s="102"/>
      <c r="AR60" s="102"/>
      <c r="AS60" s="102"/>
      <c r="AT60" s="102"/>
      <c r="AU60" s="102"/>
      <c r="AV60" s="106" t="str">
        <f>'Improvement Indicators'!B59</f>
        <v>Discharged but discharge level not reached</v>
      </c>
      <c r="AW60" s="106" t="str">
        <f>'Improvement Indicators'!C59</f>
        <v>T12</v>
      </c>
      <c r="AX60" s="102"/>
      <c r="AY60" s="103"/>
      <c r="BA60" s="94"/>
      <c r="BB60" s="94"/>
      <c r="BC60" s="94"/>
      <c r="BD60" s="94"/>
      <c r="BE60" s="94"/>
      <c r="BF60" s="94"/>
      <c r="BG60" s="94"/>
      <c r="BH60" s="94"/>
      <c r="BI60" s="94"/>
      <c r="BJ60" s="95"/>
      <c r="BK60" s="95"/>
      <c r="BL60" s="95"/>
      <c r="BM60" s="95"/>
      <c r="BN60" s="95"/>
    </row>
    <row r="61" spans="1:66" s="105" customFormat="1" ht="18.75" customHeight="1">
      <c r="A61" s="93"/>
      <c r="B61" s="93"/>
      <c r="C61" s="93"/>
      <c r="D61" s="93"/>
      <c r="E61" s="93"/>
      <c r="F61" s="93"/>
      <c r="G61" s="93"/>
      <c r="H61" s="93"/>
      <c r="I61" s="93"/>
      <c r="J61" s="93"/>
      <c r="K61" s="93"/>
      <c r="L61" s="93"/>
      <c r="M61" s="93"/>
      <c r="N61" s="93"/>
      <c r="O61" s="93"/>
      <c r="P61" s="93"/>
      <c r="Q61" s="93"/>
      <c r="R61" s="93"/>
      <c r="S61" s="93"/>
      <c r="T61" s="93"/>
      <c r="U61" s="93"/>
      <c r="V61" s="93"/>
      <c r="W61" s="93"/>
      <c r="X61" s="93"/>
      <c r="Y61" s="93"/>
      <c r="Z61" s="93"/>
      <c r="AA61" s="93"/>
      <c r="AB61" s="93"/>
      <c r="AC61" s="93"/>
      <c r="AD61" s="93"/>
      <c r="AE61" s="93"/>
      <c r="AF61" s="93"/>
      <c r="AG61" s="93"/>
      <c r="AH61" s="93"/>
      <c r="AI61" s="107"/>
      <c r="AJ61" s="107"/>
      <c r="AK61" s="107"/>
      <c r="AL61" s="107"/>
      <c r="AM61" s="107"/>
      <c r="AN61" s="107"/>
      <c r="AO61" s="107"/>
      <c r="AP61" s="107"/>
      <c r="AQ61" s="107"/>
      <c r="AR61" s="107"/>
      <c r="AS61" s="107"/>
      <c r="AT61" s="107"/>
      <c r="AU61" s="107"/>
      <c r="AV61" s="140" t="str">
        <f>'Improvement Indicators'!B60</f>
        <v>Should test to lower level (eg in UHL or on BC to define ABG)</v>
      </c>
      <c r="AW61" s="140" t="str">
        <f>'Improvement Indicators'!C60</f>
        <v>T13</v>
      </c>
      <c r="AX61" s="107"/>
      <c r="AY61" s="108"/>
      <c r="BA61" s="94"/>
      <c r="BB61" s="94"/>
      <c r="BC61" s="94"/>
      <c r="BD61" s="94"/>
      <c r="BE61" s="94"/>
      <c r="BF61" s="94"/>
      <c r="BG61" s="94"/>
      <c r="BH61" s="94"/>
      <c r="BI61" s="94"/>
      <c r="BJ61" s="95"/>
      <c r="BK61" s="95"/>
      <c r="BL61" s="95"/>
      <c r="BM61" s="95"/>
      <c r="BN61" s="95"/>
    </row>
    <row r="62" spans="1:66" s="105" customFormat="1" ht="15" customHeight="1">
      <c r="A62" s="93"/>
      <c r="B62" s="93"/>
      <c r="C62" s="93"/>
      <c r="D62" s="93"/>
      <c r="E62" s="93"/>
      <c r="F62" s="93"/>
      <c r="G62" s="93"/>
      <c r="H62" s="93"/>
      <c r="I62" s="93"/>
      <c r="J62" s="93"/>
      <c r="K62" s="93"/>
      <c r="L62" s="93"/>
      <c r="M62" s="93"/>
      <c r="N62" s="93"/>
      <c r="O62" s="93"/>
      <c r="P62" s="93"/>
      <c r="Q62" s="93"/>
      <c r="R62" s="93"/>
      <c r="S62" s="93"/>
      <c r="T62" s="93"/>
      <c r="U62" s="93"/>
      <c r="V62" s="93"/>
      <c r="W62" s="93"/>
      <c r="X62" s="93"/>
      <c r="Y62" s="93"/>
      <c r="Z62" s="93"/>
      <c r="AA62" s="93"/>
      <c r="AB62" s="93"/>
      <c r="AC62" s="93"/>
      <c r="AD62" s="93"/>
      <c r="AE62" s="93"/>
      <c r="AF62" s="93"/>
      <c r="AG62" s="93"/>
      <c r="AH62" s="93"/>
      <c r="AI62" s="107"/>
      <c r="AJ62" s="107"/>
      <c r="AK62" s="107"/>
      <c r="AL62" s="107"/>
      <c r="AM62" s="107"/>
      <c r="AN62" s="107"/>
      <c r="AO62" s="107"/>
      <c r="AP62" s="107"/>
      <c r="AQ62" s="107"/>
      <c r="AR62" s="107"/>
      <c r="AS62" s="107"/>
      <c r="AT62" s="107"/>
      <c r="AU62" s="107"/>
      <c r="AV62" s="140" t="str">
        <f>'Improvement Indicators'!B61</f>
        <v>Other - Strategy</v>
      </c>
      <c r="AW62" s="140" t="str">
        <f>'Improvement Indicators'!C61</f>
        <v>T14</v>
      </c>
      <c r="AX62" s="107"/>
      <c r="AY62" s="108"/>
      <c r="BA62" s="94"/>
      <c r="BB62" s="94"/>
      <c r="BC62" s="94"/>
      <c r="BD62" s="94"/>
      <c r="BE62" s="94"/>
      <c r="BF62" s="94"/>
      <c r="BG62" s="94"/>
      <c r="BH62" s="94"/>
      <c r="BI62" s="94"/>
      <c r="BJ62" s="95"/>
      <c r="BK62" s="95"/>
      <c r="BL62" s="95"/>
      <c r="BM62" s="95"/>
      <c r="BN62" s="95"/>
    </row>
    <row r="63" spans="1:66" s="105" customFormat="1" ht="15" customHeight="1">
      <c r="A63" s="93"/>
      <c r="B63" s="93"/>
      <c r="C63" s="93"/>
      <c r="D63" s="93"/>
      <c r="E63" s="93"/>
      <c r="F63" s="93"/>
      <c r="G63" s="93"/>
      <c r="H63" s="93"/>
      <c r="I63" s="93"/>
      <c r="J63" s="93"/>
      <c r="K63" s="93"/>
      <c r="L63" s="93"/>
      <c r="M63" s="93"/>
      <c r="N63" s="93"/>
      <c r="O63" s="93"/>
      <c r="P63" s="93"/>
      <c r="Q63" s="93"/>
      <c r="R63" s="93"/>
      <c r="S63" s="93"/>
      <c r="T63" s="93"/>
      <c r="U63" s="93"/>
      <c r="V63" s="93"/>
      <c r="W63" s="93"/>
      <c r="X63" s="93"/>
      <c r="Y63" s="93"/>
      <c r="Z63" s="93"/>
      <c r="AA63" s="93"/>
      <c r="AB63" s="93"/>
      <c r="AC63" s="93"/>
      <c r="AD63" s="93"/>
      <c r="AE63" s="93"/>
      <c r="AF63" s="93"/>
      <c r="AG63" s="93"/>
      <c r="AH63" s="93"/>
      <c r="AI63" s="107"/>
      <c r="AJ63" s="107"/>
      <c r="AK63" s="107"/>
      <c r="AL63" s="107"/>
      <c r="AM63" s="107"/>
      <c r="AN63" s="107"/>
      <c r="AO63" s="107"/>
      <c r="AP63" s="107"/>
      <c r="AQ63" s="107"/>
      <c r="AR63" s="107"/>
      <c r="AS63" s="107"/>
      <c r="AT63" s="107"/>
      <c r="AU63" s="107"/>
      <c r="AV63" s="140" t="str">
        <f>'Improvement Indicators'!B62</f>
        <v>Waveforms (each polarity) must be replicated but were not</v>
      </c>
      <c r="AW63" s="140" t="str">
        <f>'Improvement Indicators'!C62</f>
        <v>C1</v>
      </c>
      <c r="AX63" s="107"/>
      <c r="AY63" s="108"/>
      <c r="BA63" s="94"/>
      <c r="BB63" s="94"/>
      <c r="BC63" s="94"/>
      <c r="BD63" s="94"/>
      <c r="BE63" s="94"/>
      <c r="BF63" s="94"/>
      <c r="BG63" s="94"/>
      <c r="BH63" s="94"/>
      <c r="BI63" s="94"/>
      <c r="BJ63" s="95"/>
      <c r="BK63" s="95"/>
      <c r="BL63" s="95"/>
      <c r="BM63" s="95"/>
      <c r="BN63" s="95"/>
    </row>
    <row r="64" spans="1:66" s="105" customFormat="1" ht="15" customHeight="1">
      <c r="A64" s="93"/>
      <c r="B64" s="93"/>
      <c r="C64" s="93"/>
      <c r="D64" s="93"/>
      <c r="E64" s="93"/>
      <c r="F64" s="93"/>
      <c r="G64" s="93"/>
      <c r="H64" s="93"/>
      <c r="I64" s="93"/>
      <c r="J64" s="93"/>
      <c r="K64" s="93"/>
      <c r="L64" s="93"/>
      <c r="M64" s="93"/>
      <c r="N64" s="93"/>
      <c r="O64" s="93"/>
      <c r="P64" s="93"/>
      <c r="Q64" s="93"/>
      <c r="R64" s="93"/>
      <c r="S64" s="93"/>
      <c r="T64" s="93"/>
      <c r="U64" s="93"/>
      <c r="V64" s="93"/>
      <c r="W64" s="93"/>
      <c r="X64" s="93"/>
      <c r="Y64" s="93"/>
      <c r="Z64" s="93"/>
      <c r="AA64" s="93"/>
      <c r="AB64" s="93"/>
      <c r="AC64" s="93"/>
      <c r="AD64" s="93"/>
      <c r="AE64" s="93"/>
      <c r="AF64" s="93"/>
      <c r="AG64" s="93"/>
      <c r="AH64" s="93"/>
      <c r="AI64" s="107"/>
      <c r="AJ64" s="107"/>
      <c r="AK64" s="107"/>
      <c r="AL64" s="107"/>
      <c r="AM64" s="107"/>
      <c r="AN64" s="107"/>
      <c r="AO64" s="107"/>
      <c r="AP64" s="107"/>
      <c r="AQ64" s="107"/>
      <c r="AR64" s="107"/>
      <c r="AS64" s="107"/>
      <c r="AT64" s="107"/>
      <c r="AU64" s="107"/>
      <c r="AV64" s="140" t="str">
        <f>'Improvement Indicators'!B63</f>
        <v>Click ABR at same level needed for interpretation</v>
      </c>
      <c r="AW64" s="140" t="str">
        <f>'Improvement Indicators'!C63</f>
        <v>C2</v>
      </c>
      <c r="AX64" s="107"/>
      <c r="AY64" s="108"/>
      <c r="BA64" s="94"/>
      <c r="BB64" s="94"/>
      <c r="BC64" s="94"/>
      <c r="BD64" s="94"/>
      <c r="BE64" s="94"/>
      <c r="BF64" s="94"/>
      <c r="BG64" s="94"/>
      <c r="BH64" s="94"/>
      <c r="BI64" s="94"/>
      <c r="BJ64" s="95"/>
      <c r="BK64" s="95"/>
      <c r="BL64" s="95"/>
      <c r="BM64" s="95"/>
      <c r="BN64" s="95"/>
    </row>
    <row r="65" spans="1:66" s="105" customFormat="1" ht="15" customHeight="1">
      <c r="A65" s="93"/>
      <c r="B65" s="93"/>
      <c r="C65" s="93"/>
      <c r="D65" s="93"/>
      <c r="E65" s="93"/>
      <c r="F65" s="93"/>
      <c r="G65" s="93"/>
      <c r="H65" s="93"/>
      <c r="I65" s="93"/>
      <c r="J65" s="93"/>
      <c r="K65" s="93"/>
      <c r="L65" s="93"/>
      <c r="M65" s="93"/>
      <c r="N65" s="93"/>
      <c r="O65" s="93"/>
      <c r="P65" s="93"/>
      <c r="Q65" s="93"/>
      <c r="R65" s="93"/>
      <c r="S65" s="93"/>
      <c r="T65" s="93"/>
      <c r="U65" s="93"/>
      <c r="V65" s="93"/>
      <c r="W65" s="93"/>
      <c r="X65" s="93"/>
      <c r="Y65" s="93"/>
      <c r="Z65" s="93"/>
      <c r="AA65" s="93"/>
      <c r="AB65" s="93"/>
      <c r="AC65" s="93"/>
      <c r="AD65" s="93"/>
      <c r="AE65" s="93"/>
      <c r="AF65" s="93"/>
      <c r="AG65" s="93"/>
      <c r="AH65" s="93"/>
      <c r="AI65" s="107"/>
      <c r="AJ65" s="107"/>
      <c r="AK65" s="107"/>
      <c r="AL65" s="107"/>
      <c r="AM65" s="107"/>
      <c r="AN65" s="107"/>
      <c r="AO65" s="107"/>
      <c r="AP65" s="107"/>
      <c r="AQ65" s="107"/>
      <c r="AR65" s="107"/>
      <c r="AS65" s="107"/>
      <c r="AT65" s="107"/>
      <c r="AU65" s="107"/>
      <c r="AV65" s="140" t="str">
        <f>'Improvement Indicators'!B64</f>
        <v>Display aspect ratio not optimal</v>
      </c>
      <c r="AW65" s="140" t="str">
        <f>'Improvement Indicators'!C64</f>
        <v>C3</v>
      </c>
      <c r="AX65" s="107"/>
      <c r="AY65" s="108"/>
      <c r="BA65" s="94"/>
      <c r="BB65" s="94"/>
      <c r="BC65" s="94"/>
      <c r="BD65" s="94"/>
      <c r="BE65" s="94"/>
      <c r="BF65" s="94"/>
      <c r="BG65" s="94"/>
      <c r="BH65" s="94"/>
      <c r="BI65" s="94"/>
      <c r="BJ65" s="95"/>
      <c r="BK65" s="95"/>
      <c r="BL65" s="95"/>
      <c r="BM65" s="95"/>
      <c r="BN65" s="95"/>
    </row>
    <row r="66" spans="48:49" ht="15" customHeight="1">
      <c r="AV66" s="140" t="str">
        <f>'Improvement Indicators'!B65</f>
        <v>Rejection level outside recommended range</v>
      </c>
      <c r="AW66" s="140" t="str">
        <f>'Improvement Indicators'!C65</f>
        <v>C4</v>
      </c>
    </row>
    <row r="67" spans="48:49" ht="15" customHeight="1">
      <c r="AV67" s="140" t="str">
        <f>'Improvement Indicators'!B66</f>
        <v>CM test not done when appropriate</v>
      </c>
      <c r="AW67" s="140" t="str">
        <f>'Improvement Indicators'!C66</f>
        <v>C5</v>
      </c>
    </row>
    <row r="68" spans="48:49" ht="15" customHeight="1">
      <c r="AV68" s="140" t="str">
        <f>'Improvement Indicators'!B67</f>
        <v>No run with tube clamped when CM looks present</v>
      </c>
      <c r="AW68" s="140" t="str">
        <f>'Improvement Indicators'!C67</f>
        <v>C6</v>
      </c>
    </row>
    <row r="69" spans="48:49" ht="15" customHeight="1">
      <c r="AV69" s="140" t="str">
        <f>'Improvement Indicators'!B68</f>
        <v>CM Interpretation doubtful</v>
      </c>
      <c r="AW69" s="140" t="str">
        <f>'Improvement Indicators'!C68</f>
        <v>C7</v>
      </c>
    </row>
    <row r="70" spans="48:49" ht="15" customHeight="1">
      <c r="AV70" s="140" t="str">
        <f>'Improvement Indicators'!B69</f>
        <v>Other - CM</v>
      </c>
      <c r="AW70" s="140" t="str">
        <f>'Improvement Indicators'!C69</f>
        <v>C8</v>
      </c>
    </row>
    <row r="71" ht="15" customHeight="1">
      <c r="AW71" s="139"/>
    </row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</sheetData>
  <sheetProtection password="C86B" sheet="1" objects="1" scenarios="1" selectLockedCells="1"/>
  <mergeCells count="4">
    <mergeCell ref="E1:I1"/>
    <mergeCell ref="J1:N1"/>
    <mergeCell ref="O1:U1"/>
    <mergeCell ref="V1:AG1"/>
  </mergeCells>
  <printOptions/>
  <pageMargins left="0.24" right="0.49" top="0.41" bottom="0.6" header="0.19" footer="0.5"/>
  <pageSetup horizontalDpi="300" verticalDpi="300" orientation="landscape" paperSize="9" scale="68" r:id="rId1"/>
  <colBreaks count="1" manualBreakCount="1">
    <brk id="14" max="3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2013-12-11T17:04:58Z</dcterms:created>
  <dcterms:modified xsi:type="dcterms:W3CDTF">2018-06-16T13:39:39Z</dcterms:modified>
  <cp:category/>
  <cp:version/>
  <cp:contentType/>
  <cp:contentStatus/>
</cp:coreProperties>
</file>